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uffy/TIMEX/"/>
    </mc:Choice>
  </mc:AlternateContent>
  <xr:revisionPtr revIDLastSave="0" documentId="8_{7739B6B6-AEE8-594B-9C69-0B5CFCE4EC27}" xr6:coauthVersionLast="47" xr6:coauthVersionMax="47" xr10:uidLastSave="{00000000-0000-0000-0000-000000000000}"/>
  <bookViews>
    <workbookView xWindow="1360" yWindow="500" windowWidth="27580" windowHeight="16440" xr2:uid="{3C5F072F-E3B0-4CE1-B009-90B7424BCFC6}"/>
  </bookViews>
  <sheets>
    <sheet name="Revetment Schedule w Formulas" sheetId="1" r:id="rId1"/>
    <sheet name="Sheet1" sheetId="2" state="hidden" r:id="rId2"/>
  </sheets>
  <definedNames>
    <definedName name="_LMK96">#REF!</definedName>
    <definedName name="_xlnm.Criteria">#REF!</definedName>
    <definedName name="Criteria_MI">#REF!</definedName>
    <definedName name="_xlnm.Database">#REF!</definedName>
    <definedName name="Database_MI">#REF!</definedName>
    <definedName name="_xlnm.Extract">#REF!</definedName>
    <definedName name="Extract_MI">#REF!</definedName>
    <definedName name="HTML_CodePage" hidden="1">1252</definedName>
    <definedName name="HTML_Control" hidden="1">{"'MVD98'!$A$1:$P$67"}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Documents\EXCEL\REV98\Revetsch.htm"</definedName>
    <definedName name="HTML_Title" hidden="1">"1998 Revetment Schedule"</definedName>
    <definedName name="HTML1_1" hidden="1">"[LMV97101.XLS]LMV97!$A$7:$P$52"</definedName>
    <definedName name="HTML1_10" hidden="1">"b4odrbef@smtp.lmk.usace.army.mil"</definedName>
    <definedName name="HTML1_11" hidden="1">1</definedName>
    <definedName name="HTML1_12" hidden="1">"o:\share\lmv97.htm"</definedName>
    <definedName name="HTML1_2" hidden="1">1</definedName>
    <definedName name="HTML1_3" hidden="1">"LMV97101"</definedName>
    <definedName name="HTML1_4" hidden="1">"THIS IS A TEST REVETMENT SCHEDULE 1997"</definedName>
    <definedName name="HTML1_5" hidden="1">"PUT ANY COMMENT YOU WANT TO PUT HERE."</definedName>
    <definedName name="HTML1_6" hidden="1">1</definedName>
    <definedName name="HTML1_7" hidden="1">1</definedName>
    <definedName name="HTML1_8" hidden="1">"2/28/97"</definedName>
    <definedName name="HTML1_9" hidden="1">"BOBBY FARMER"</definedName>
    <definedName name="HTMLCount" hidden="1">1</definedName>
    <definedName name="_xlnm.Print_Area" localSheetId="0">'Revetment Schedule w Formulas'!$A$1:$R$90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2" l="1"/>
  <c r="B54" i="2"/>
  <c r="C54" i="2"/>
  <c r="D54" i="2"/>
  <c r="E54" i="2"/>
  <c r="A55" i="2"/>
  <c r="B55" i="2"/>
  <c r="C55" i="2"/>
  <c r="D55" i="2"/>
  <c r="E55" i="2"/>
  <c r="A56" i="2"/>
  <c r="B56" i="2"/>
  <c r="C56" i="2"/>
  <c r="D56" i="2"/>
  <c r="E56" i="2"/>
  <c r="H56" i="2"/>
  <c r="A57" i="2"/>
  <c r="B57" i="2"/>
  <c r="C57" i="2"/>
  <c r="D57" i="2"/>
  <c r="E57" i="2"/>
  <c r="A50" i="2"/>
  <c r="B50" i="2"/>
  <c r="C50" i="2"/>
  <c r="D50" i="2"/>
  <c r="E50" i="2"/>
  <c r="A51" i="2"/>
  <c r="B51" i="2"/>
  <c r="C51" i="2"/>
  <c r="D51" i="2"/>
  <c r="E51" i="2"/>
  <c r="A52" i="2"/>
  <c r="B52" i="2"/>
  <c r="D52" i="2"/>
  <c r="E52" i="2"/>
  <c r="H52" i="2"/>
  <c r="A53" i="2"/>
  <c r="B53" i="2"/>
  <c r="C53" i="2"/>
  <c r="D53" i="2"/>
  <c r="E53" i="2"/>
  <c r="A43" i="2"/>
  <c r="B43" i="2"/>
  <c r="C43" i="2"/>
  <c r="D43" i="2"/>
  <c r="E43" i="2"/>
  <c r="A44" i="2"/>
  <c r="B44" i="2"/>
  <c r="C44" i="2"/>
  <c r="D44" i="2"/>
  <c r="E44" i="2"/>
  <c r="A45" i="2"/>
  <c r="B45" i="2"/>
  <c r="C45" i="2"/>
  <c r="D45" i="2"/>
  <c r="E45" i="2"/>
  <c r="F45" i="2"/>
  <c r="H45" i="2"/>
  <c r="A46" i="2"/>
  <c r="B46" i="2"/>
  <c r="C46" i="2"/>
  <c r="D46" i="2"/>
  <c r="E46" i="2"/>
  <c r="A47" i="2"/>
  <c r="B47" i="2"/>
  <c r="C47" i="2"/>
  <c r="D47" i="2"/>
  <c r="E47" i="2"/>
  <c r="H47" i="2"/>
  <c r="A48" i="2"/>
  <c r="B48" i="2"/>
  <c r="C48" i="2"/>
  <c r="D48" i="2"/>
  <c r="E48" i="2"/>
  <c r="A49" i="2"/>
  <c r="B49" i="2"/>
  <c r="C49" i="2"/>
  <c r="D49" i="2"/>
  <c r="E49" i="2"/>
  <c r="F49" i="2"/>
  <c r="H49" i="2"/>
  <c r="A38" i="2"/>
  <c r="B38" i="2"/>
  <c r="C38" i="2"/>
  <c r="D38" i="2"/>
  <c r="E38" i="2"/>
  <c r="H38" i="2"/>
  <c r="A39" i="2"/>
  <c r="B39" i="2"/>
  <c r="C39" i="2"/>
  <c r="D39" i="2"/>
  <c r="E39" i="2"/>
  <c r="A40" i="2"/>
  <c r="B40" i="2"/>
  <c r="C40" i="2"/>
  <c r="D40" i="2"/>
  <c r="E40" i="2"/>
  <c r="F40" i="2"/>
  <c r="H40" i="2"/>
  <c r="A41" i="2"/>
  <c r="B41" i="2"/>
  <c r="C41" i="2"/>
  <c r="D41" i="2"/>
  <c r="E41" i="2"/>
  <c r="A42" i="2"/>
  <c r="B42" i="2"/>
  <c r="C42" i="2"/>
  <c r="D42" i="2"/>
  <c r="E42" i="2"/>
  <c r="F42" i="2"/>
  <c r="H42" i="2"/>
  <c r="A32" i="2"/>
  <c r="B32" i="2"/>
  <c r="C32" i="2"/>
  <c r="D32" i="2"/>
  <c r="E32" i="2"/>
  <c r="F32" i="2"/>
  <c r="G32" i="2"/>
  <c r="H32" i="2"/>
  <c r="A33" i="2"/>
  <c r="B33" i="2"/>
  <c r="D33" i="2"/>
  <c r="E33" i="2"/>
  <c r="F33" i="2"/>
  <c r="G33" i="2"/>
  <c r="H33" i="2"/>
  <c r="A34" i="2"/>
  <c r="B34" i="2"/>
  <c r="C34" i="2"/>
  <c r="D34" i="2"/>
  <c r="E34" i="2"/>
  <c r="A35" i="2"/>
  <c r="B35" i="2"/>
  <c r="C35" i="2"/>
  <c r="D35" i="2"/>
  <c r="E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A24" i="2"/>
  <c r="B24" i="2"/>
  <c r="C24" i="2"/>
  <c r="D24" i="2"/>
  <c r="E24" i="2"/>
  <c r="H24" i="2"/>
  <c r="A25" i="2"/>
  <c r="B25" i="2"/>
  <c r="C25" i="2"/>
  <c r="D25" i="2"/>
  <c r="E25" i="2"/>
  <c r="A26" i="2"/>
  <c r="B26" i="2"/>
  <c r="C26" i="2"/>
  <c r="D26" i="2"/>
  <c r="E26" i="2"/>
  <c r="H26" i="2"/>
  <c r="A27" i="2"/>
  <c r="B27" i="2"/>
  <c r="C27" i="2"/>
  <c r="D27" i="2"/>
  <c r="E27" i="2"/>
  <c r="A28" i="2"/>
  <c r="B28" i="2"/>
  <c r="C28" i="2"/>
  <c r="D28" i="2"/>
  <c r="E28" i="2"/>
  <c r="H28" i="2"/>
  <c r="A29" i="2"/>
  <c r="B29" i="2"/>
  <c r="C29" i="2"/>
  <c r="D29" i="2"/>
  <c r="E29" i="2"/>
  <c r="A30" i="2"/>
  <c r="B30" i="2"/>
  <c r="C30" i="2"/>
  <c r="D30" i="2"/>
  <c r="E30" i="2"/>
  <c r="F30" i="2"/>
  <c r="H30" i="2"/>
  <c r="A31" i="2"/>
  <c r="B31" i="2"/>
  <c r="C31" i="2"/>
  <c r="D31" i="2"/>
  <c r="E31" i="2"/>
  <c r="A17" i="2"/>
  <c r="B17" i="2"/>
  <c r="C17" i="2"/>
  <c r="D17" i="2"/>
  <c r="E17" i="2"/>
  <c r="A18" i="2"/>
  <c r="B18" i="2"/>
  <c r="C18" i="2"/>
  <c r="D18" i="2"/>
  <c r="E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A21" i="2"/>
  <c r="B21" i="2"/>
  <c r="C21" i="2"/>
  <c r="D21" i="2"/>
  <c r="E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A11" i="2"/>
  <c r="B11" i="2"/>
  <c r="C11" i="2"/>
  <c r="D11" i="2"/>
  <c r="E11" i="2"/>
  <c r="G11" i="2"/>
  <c r="A12" i="2"/>
  <c r="B12" i="2"/>
  <c r="C12" i="2"/>
  <c r="D12" i="2"/>
  <c r="E12" i="2"/>
  <c r="F12" i="2"/>
  <c r="G12" i="2"/>
  <c r="H12" i="2"/>
  <c r="A13" i="2"/>
  <c r="B13" i="2"/>
  <c r="C13" i="2"/>
  <c r="D13" i="2"/>
  <c r="E13" i="2"/>
  <c r="G13" i="2"/>
  <c r="A14" i="2"/>
  <c r="B14" i="2"/>
  <c r="C14" i="2"/>
  <c r="D14" i="2"/>
  <c r="E14" i="2"/>
  <c r="G14" i="2"/>
  <c r="A15" i="2"/>
  <c r="B15" i="2"/>
  <c r="C15" i="2"/>
  <c r="D15" i="2"/>
  <c r="E15" i="2"/>
  <c r="F15" i="2"/>
  <c r="G15" i="2"/>
  <c r="H15" i="2"/>
  <c r="A16" i="2"/>
  <c r="B16" i="2"/>
  <c r="C16" i="2"/>
  <c r="D16" i="2"/>
  <c r="E16" i="2"/>
  <c r="A7" i="2"/>
  <c r="B7" i="2"/>
  <c r="C7" i="2"/>
  <c r="D7" i="2"/>
  <c r="E7" i="2"/>
  <c r="G7" i="2"/>
  <c r="A8" i="2"/>
  <c r="B8" i="2"/>
  <c r="C8" i="2"/>
  <c r="D8" i="2"/>
  <c r="E8" i="2"/>
  <c r="F8" i="2"/>
  <c r="G8" i="2"/>
  <c r="H8" i="2"/>
  <c r="A9" i="2"/>
  <c r="B9" i="2"/>
  <c r="C9" i="2"/>
  <c r="D9" i="2"/>
  <c r="E9" i="2"/>
  <c r="A10" i="2"/>
  <c r="B10" i="2"/>
  <c r="C10" i="2"/>
  <c r="D10" i="2"/>
  <c r="E10" i="2"/>
  <c r="G10" i="2"/>
  <c r="A4" i="2"/>
  <c r="B4" i="2"/>
  <c r="C4" i="2"/>
  <c r="D4" i="2"/>
  <c r="E4" i="2"/>
  <c r="F4" i="2"/>
  <c r="G4" i="2"/>
  <c r="H4" i="2"/>
  <c r="A5" i="2"/>
  <c r="B5" i="2"/>
  <c r="C5" i="2"/>
  <c r="D5" i="2"/>
  <c r="E5" i="2"/>
  <c r="F5" i="2"/>
  <c r="A6" i="2"/>
  <c r="B6" i="2"/>
  <c r="C6" i="2"/>
  <c r="D6" i="2"/>
  <c r="E6" i="2"/>
  <c r="G3" i="2"/>
  <c r="E3" i="2"/>
  <c r="D3" i="2"/>
  <c r="C3" i="2"/>
  <c r="B3" i="2"/>
  <c r="A3" i="2"/>
  <c r="H50" i="2"/>
  <c r="H57" i="2"/>
  <c r="H55" i="2"/>
  <c r="H54" i="2"/>
  <c r="H53" i="2"/>
  <c r="H51" i="2"/>
  <c r="G49" i="2"/>
  <c r="H48" i="2"/>
  <c r="H46" i="2"/>
  <c r="G45" i="2"/>
  <c r="H44" i="2"/>
  <c r="H43" i="2"/>
  <c r="G42" i="2"/>
  <c r="H41" i="2"/>
  <c r="G40" i="2"/>
  <c r="H39" i="2"/>
  <c r="H37" i="2"/>
  <c r="F37" i="2"/>
  <c r="H35" i="2"/>
  <c r="H34" i="2"/>
  <c r="F34" i="2"/>
  <c r="H31" i="2"/>
  <c r="G30" i="2"/>
  <c r="H29" i="2"/>
  <c r="H27" i="2"/>
  <c r="H25" i="2"/>
  <c r="H23" i="2"/>
  <c r="F23" i="2"/>
  <c r="G23" i="2"/>
  <c r="H21" i="2"/>
  <c r="H20" i="2"/>
  <c r="H18" i="2"/>
  <c r="H17" i="2"/>
  <c r="H16" i="2"/>
  <c r="F16" i="2"/>
  <c r="H14" i="2"/>
  <c r="F14" i="2"/>
  <c r="H13" i="2"/>
  <c r="F13" i="2"/>
  <c r="H11" i="2"/>
  <c r="F11" i="2"/>
  <c r="H10" i="2"/>
  <c r="H9" i="2"/>
  <c r="F9" i="2"/>
  <c r="H7" i="2"/>
  <c r="H6" i="2"/>
  <c r="H5" i="2"/>
  <c r="G5" i="2"/>
  <c r="H3" i="2"/>
  <c r="F3" i="2"/>
  <c r="G46" i="2" l="1"/>
  <c r="G20" i="2"/>
  <c r="G24" i="2"/>
  <c r="F20" i="2"/>
  <c r="F46" i="2"/>
  <c r="B59" i="2"/>
  <c r="B60" i="2" s="1"/>
  <c r="B61" i="2" s="1"/>
  <c r="F24" i="2" l="1"/>
  <c r="F31" i="2"/>
  <c r="G31" i="2"/>
  <c r="G21" i="2"/>
  <c r="F21" i="2"/>
  <c r="G37" i="2"/>
  <c r="F41" i="2"/>
  <c r="G41" i="2"/>
  <c r="G9" i="2"/>
  <c r="F10" i="2"/>
  <c r="G34" i="2"/>
  <c r="F25" i="2"/>
  <c r="F47" i="2"/>
  <c r="F50" i="2"/>
  <c r="F6" i="2"/>
  <c r="F43" i="2"/>
  <c r="G16" i="2"/>
  <c r="F38" i="2" l="1"/>
  <c r="G43" i="2"/>
  <c r="G35" i="2"/>
  <c r="F35" i="2"/>
  <c r="G50" i="2"/>
  <c r="G25" i="2"/>
  <c r="F17" i="2"/>
  <c r="G6" i="2"/>
  <c r="F7" i="2"/>
  <c r="G47" i="2"/>
  <c r="F44" i="2" l="1"/>
  <c r="G44" i="2"/>
  <c r="F26" i="2"/>
  <c r="G38" i="2"/>
  <c r="G17" i="2"/>
  <c r="G48" i="2"/>
  <c r="F48" i="2"/>
  <c r="F51" i="2"/>
  <c r="F18" i="2" l="1"/>
  <c r="G18" i="2"/>
  <c r="G51" i="2"/>
  <c r="G26" i="2"/>
  <c r="F39" i="2"/>
  <c r="G39" i="2"/>
  <c r="F27" i="2" l="1"/>
  <c r="F52" i="2"/>
  <c r="G52" i="2" l="1"/>
  <c r="G27" i="2"/>
  <c r="F28" i="2" l="1"/>
  <c r="F53" i="2"/>
  <c r="G53" i="2" l="1"/>
  <c r="G28" i="2"/>
  <c r="F54" i="2" l="1"/>
  <c r="G29" i="2"/>
  <c r="F29" i="2"/>
  <c r="G54" i="2" l="1"/>
  <c r="F55" i="2" l="1"/>
  <c r="G55" i="2" l="1"/>
  <c r="F56" i="2" l="1"/>
  <c r="G56" i="2" l="1"/>
  <c r="F57" i="2" l="1"/>
  <c r="G57" i="2" l="1"/>
</calcChain>
</file>

<file path=xl/sharedStrings.xml><?xml version="1.0" encoding="utf-8"?>
<sst xmlns="http://schemas.openxmlformats.org/spreadsheetml/2006/main" count="269" uniqueCount="126">
  <si>
    <t xml:space="preserve">U.S. ARMY CORPS OF ENGINEERS, MEMPHIS, VICKSBURG AND NEW ORLEANS </t>
  </si>
  <si>
    <t>REVISION DATE</t>
  </si>
  <si>
    <t xml:space="preserve">        C&amp;S STARTING DATE 10 June 2022  / GRADER STARTING DATE 06 July 2022 / SINKING STARTING DATE 18 JUL 2022</t>
  </si>
  <si>
    <t xml:space="preserve"> REVETMENT OPERATIONS - FY 22-23</t>
  </si>
  <si>
    <t>LMR
MILE</t>
  </si>
  <si>
    <t>BANK</t>
  </si>
  <si>
    <t>DISTANCE</t>
  </si>
  <si>
    <t>LOCATIONS</t>
  </si>
  <si>
    <t>TYPE
WORK</t>
  </si>
  <si>
    <t>C&amp;S</t>
  </si>
  <si>
    <t>GRADING</t>
  </si>
  <si>
    <t>SINKING</t>
  </si>
  <si>
    <t>START</t>
  </si>
  <si>
    <t>FINISH</t>
  </si>
  <si>
    <t>CY's</t>
  </si>
  <si>
    <t>LINEAR
FEET
ACM</t>
  </si>
  <si>
    <t>GROSS
SQUARES</t>
  </si>
  <si>
    <t>LMR MILE</t>
  </si>
  <si>
    <t>ANTCIPATED TRAFFIC RESTRICTIONS</t>
  </si>
  <si>
    <t>MLU              (ST Francisville, Delta Point, Richardson Landing)</t>
  </si>
  <si>
    <t>Barge Count</t>
  </si>
  <si>
    <t>Priority</t>
  </si>
  <si>
    <t>Top Bank</t>
  </si>
  <si>
    <t>MILE</t>
  </si>
  <si>
    <t>437.0</t>
  </si>
  <si>
    <t>MSU conducts training for crew, makes tow / Mandatory Training</t>
  </si>
  <si>
    <t>TOW</t>
  </si>
  <si>
    <t>R</t>
  </si>
  <si>
    <t>OZARK M1</t>
  </si>
  <si>
    <t>M-SUPP</t>
  </si>
  <si>
    <t>One way traffic</t>
  </si>
  <si>
    <t>RL</t>
  </si>
  <si>
    <t>NO WORK FOR MSU - OFF DAYS</t>
  </si>
  <si>
    <t>SARAH ISL-FIRST PASS</t>
  </si>
  <si>
    <t>River closure for southbound traffic &gt; 12 barges during daylight hours</t>
  </si>
  <si>
    <t>BALESHED M1</t>
  </si>
  <si>
    <t>REID BEDFORD M1</t>
  </si>
  <si>
    <t>L</t>
  </si>
  <si>
    <t>RAILROAD LANDING 2020 M1</t>
  </si>
  <si>
    <t>SF</t>
  </si>
  <si>
    <t>RAILROAD LANDING M4</t>
  </si>
  <si>
    <t>BOUGERE</t>
  </si>
  <si>
    <t>CONST</t>
  </si>
  <si>
    <t>ALLENDALE</t>
  </si>
  <si>
    <t>One way traffic, partial restriction for southbound tows while sparred</t>
  </si>
  <si>
    <t>WHITE CASTLE 1</t>
  </si>
  <si>
    <t>TOW TO KENNER BEND</t>
  </si>
  <si>
    <t>KENNER BEND</t>
  </si>
  <si>
    <t xml:space="preserve">One-way transits with slow bell during working hours. MSU to fold in at night. </t>
  </si>
  <si>
    <t>LINWOOD</t>
  </si>
  <si>
    <t>MAINT</t>
  </si>
  <si>
    <t xml:space="preserve">No transit restrictions during working hours. MSU fold in not required. </t>
  </si>
  <si>
    <t>TOW TO RAILROAD LANDING M3</t>
  </si>
  <si>
    <t>RAILROAD LANDING M3</t>
  </si>
  <si>
    <t>One way traffic - Potential restrictions due to low water</t>
  </si>
  <si>
    <t>DOWN TIME - OPERATIONAL DELAY/MAINTENANCE</t>
  </si>
  <si>
    <t>One way traffic - Restrictions on southbound tows 4 barges wide and over</t>
  </si>
  <si>
    <t>DEADMAN'S BEND 2020 M2</t>
  </si>
  <si>
    <t>TOW TO RESERVE</t>
  </si>
  <si>
    <t>RESERVE</t>
  </si>
  <si>
    <t xml:space="preserve">One-way transits with slow bell during working hours. MSU to lay down at night. </t>
  </si>
  <si>
    <t>CHRISTMAS BREAK</t>
  </si>
  <si>
    <t>GREENVILLE BEND</t>
  </si>
  <si>
    <t>One-way transits with slow bell during working hours.</t>
  </si>
  <si>
    <t>TOW TO WHITE CASTLE</t>
  </si>
  <si>
    <t>WHITE CASTLE 2</t>
  </si>
  <si>
    <t>WHITE CASTLE 3</t>
  </si>
  <si>
    <t>NO WORK FOR MSU/TOW TO ARK CITY - YELLOW BEND</t>
  </si>
  <si>
    <t>ARK CITY - YLLW BND M1</t>
  </si>
  <si>
    <t>MILLER BEND</t>
  </si>
  <si>
    <t>SARAH ISL-SECOND PASS</t>
  </si>
  <si>
    <t>Possible river closure for all traffic during daylight hours.</t>
  </si>
  <si>
    <t>VICKSBURG HARBOR</t>
  </si>
  <si>
    <t>COLUMN TOTAL</t>
  </si>
  <si>
    <t>SQUARES</t>
  </si>
  <si>
    <t>Mile</t>
  </si>
  <si>
    <t>Reference Locations</t>
  </si>
  <si>
    <t>Estimated linear feet per workday</t>
  </si>
  <si>
    <t>DISTRICT</t>
  </si>
  <si>
    <t>LIN. FT</t>
  </si>
  <si>
    <t>CURRENT</t>
  </si>
  <si>
    <t>ORIGINAL</t>
  </si>
  <si>
    <t>Cairo, IL</t>
  </si>
  <si>
    <t>Estimated cubic yards grading per workday</t>
  </si>
  <si>
    <t>MEMPHIS</t>
  </si>
  <si>
    <t>New Madrid, MO</t>
  </si>
  <si>
    <t>Estimated squares per full workday</t>
  </si>
  <si>
    <t>Caruthersville, MO</t>
  </si>
  <si>
    <t>Squares Per Calendar Day</t>
  </si>
  <si>
    <t>Richardson Landing Casting Field</t>
  </si>
  <si>
    <t>Squares Per Workday</t>
  </si>
  <si>
    <t>VICKSBURG</t>
  </si>
  <si>
    <t>Memphis, TN</t>
  </si>
  <si>
    <t>Helena, AR</t>
  </si>
  <si>
    <t>Greenville, MS</t>
  </si>
  <si>
    <t>Delta Point Casting Field</t>
  </si>
  <si>
    <t>NEW ORLEANS</t>
  </si>
  <si>
    <t>Vicksburg, MS</t>
  </si>
  <si>
    <t>Natchez, MS</t>
  </si>
  <si>
    <t>Old River Locks</t>
  </si>
  <si>
    <t>Gray shade represents completed work</t>
  </si>
  <si>
    <t>TOTAL</t>
  </si>
  <si>
    <t>MVD</t>
  </si>
  <si>
    <t>St Francisville Casting Field</t>
  </si>
  <si>
    <t>Baton Rouge, LA</t>
  </si>
  <si>
    <t>New Orleans, LA</t>
  </si>
  <si>
    <t>Venice, LA</t>
  </si>
  <si>
    <t>2022 - 2023 REVETMENT SEASON</t>
  </si>
  <si>
    <t>JOBSITE</t>
  </si>
  <si>
    <t>LINEAR FT</t>
  </si>
  <si>
    <t>END</t>
  </si>
  <si>
    <t>DOWN TIME/OPRTNL DELAY &amp; MAINT</t>
  </si>
  <si>
    <t>NO WORK &amp; TOW TO ARK CITY/YLLW BEND M1</t>
  </si>
  <si>
    <t>Helena</t>
  </si>
  <si>
    <t>St Francisville</t>
  </si>
  <si>
    <t>Total Squares Left to Sink</t>
  </si>
  <si>
    <t>Greenville</t>
  </si>
  <si>
    <t>Baton Rouge</t>
  </si>
  <si>
    <t>Percent Complete</t>
  </si>
  <si>
    <t>Vicksburg</t>
  </si>
  <si>
    <t>New Orleans</t>
  </si>
  <si>
    <t>Natchez</t>
  </si>
  <si>
    <t>Venice</t>
  </si>
  <si>
    <t>Total Squares Sunk as of 1/5/23</t>
  </si>
  <si>
    <t>C&amp;S, GRADING BY KEVIN WILLIAMS / SINKING BY JOHN MARK HENDERSON/MAURICE GILMORE</t>
  </si>
  <si>
    <t>No deep draft transits during working hours. MSU to fold in/lay down at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</si>
</sst>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[$-F800]dddd\,\ mmmm\ dd\,\ yyyy"/>
    <numFmt numFmtId="166" formatCode="0_)"/>
    <numFmt numFmtId="167" formatCode="_(* #,##0_);_(* \(#,##0\);_(* &quot;-&quot;??_);_(@_)"/>
    <numFmt numFmtId="168" formatCode="0.0"/>
    <numFmt numFmtId="169" formatCode="#,##0.0"/>
    <numFmt numFmtId="170" formatCode="mm/dd/yy;@"/>
  </numFmts>
  <fonts count="32">
    <font>
      <sz val="10"/>
      <name val="Courier"/>
    </font>
    <font>
      <b/>
      <sz val="28"/>
      <name val="Arial"/>
      <family val="2"/>
    </font>
    <font>
      <b/>
      <sz val="28"/>
      <color indexed="12"/>
      <name val="Arial"/>
      <family val="2"/>
    </font>
    <font>
      <sz val="10"/>
      <name val="Arial"/>
      <family val="2"/>
    </font>
    <font>
      <b/>
      <sz val="28"/>
      <color indexed="10"/>
      <name val="Arial"/>
      <family val="2"/>
    </font>
    <font>
      <b/>
      <sz val="28"/>
      <color indexed="50"/>
      <name val="Arial"/>
      <family val="2"/>
    </font>
    <font>
      <b/>
      <sz val="28"/>
      <color rgb="FF00B050"/>
      <name val="Arial"/>
      <family val="2"/>
    </font>
    <font>
      <sz val="10"/>
      <name val="Courier"/>
      <family val="3"/>
    </font>
    <font>
      <b/>
      <sz val="28"/>
      <color rgb="FFFF0000"/>
      <name val="Arial"/>
      <family val="2"/>
    </font>
    <font>
      <b/>
      <sz val="28"/>
      <color theme="3"/>
      <name val="Arial"/>
      <family val="2"/>
    </font>
    <font>
      <b/>
      <sz val="28"/>
      <color theme="4" tint="-0.249977111117893"/>
      <name val="Arial"/>
      <family val="2"/>
    </font>
    <font>
      <sz val="28"/>
      <name val="Arial"/>
      <family val="2"/>
    </font>
    <font>
      <b/>
      <sz val="28"/>
      <color indexed="56"/>
      <name val="Arial"/>
      <family val="2"/>
    </font>
    <font>
      <b/>
      <sz val="28"/>
      <color indexed="17"/>
      <name val="Arial"/>
      <family val="2"/>
    </font>
    <font>
      <sz val="28"/>
      <color indexed="10"/>
      <name val="Arial"/>
      <family val="2"/>
    </font>
    <font>
      <sz val="28"/>
      <color rgb="FFFF0000"/>
      <name val="Arial"/>
      <family val="2"/>
    </font>
    <font>
      <b/>
      <sz val="28"/>
      <color rgb="FF009644"/>
      <name val="Arial"/>
      <family val="2"/>
    </font>
    <font>
      <sz val="28"/>
      <color rgb="FF00B050"/>
      <name val="Arial"/>
      <family val="2"/>
    </font>
    <font>
      <b/>
      <sz val="28"/>
      <color rgb="FF3333CC"/>
      <name val="Arial"/>
      <family val="2"/>
    </font>
    <font>
      <b/>
      <u/>
      <sz val="28"/>
      <name val="Arial"/>
      <family val="2"/>
    </font>
    <font>
      <u/>
      <sz val="6.6"/>
      <color indexed="12"/>
      <name val="Courier"/>
      <family val="3"/>
    </font>
    <font>
      <sz val="28"/>
      <color rgb="FF0000FF"/>
      <name val="Arial"/>
      <family val="2"/>
    </font>
    <font>
      <b/>
      <sz val="28"/>
      <color theme="1"/>
      <name val="Arial"/>
      <family val="2"/>
    </font>
    <font>
      <sz val="10"/>
      <name val="Courie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9644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C31FC"/>
      <name val="Calibri"/>
      <family val="2"/>
      <scheme val="minor"/>
    </font>
    <font>
      <sz val="8"/>
      <name val="Courie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A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164" fontId="0" fillId="0" borderId="0"/>
    <xf numFmtId="43" fontId="3" fillId="0" borderId="0" applyFont="0" applyFill="0" applyBorder="0" applyAlignment="0" applyProtection="0"/>
    <xf numFmtId="164" fontId="7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315">
    <xf numFmtId="164" fontId="0" fillId="0" borderId="0" xfId="0"/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Font="1" applyBorder="1" applyAlignment="1">
      <alignment horizontal="center" wrapText="1"/>
    </xf>
    <xf numFmtId="164" fontId="1" fillId="0" borderId="3" xfId="0" applyFont="1" applyBorder="1" applyAlignment="1">
      <alignment wrapText="1"/>
    </xf>
    <xf numFmtId="164" fontId="1" fillId="0" borderId="0" xfId="0" applyFont="1" applyAlignment="1">
      <alignment wrapText="1"/>
    </xf>
    <xf numFmtId="164" fontId="1" fillId="0" borderId="0" xfId="0" applyFont="1"/>
    <xf numFmtId="165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164" fontId="1" fillId="0" borderId="5" xfId="0" applyFont="1" applyBorder="1" applyAlignment="1">
      <alignment wrapText="1"/>
    </xf>
    <xf numFmtId="164" fontId="1" fillId="0" borderId="0" xfId="0" applyFont="1" applyAlignment="1">
      <alignment horizontal="center" vertical="center"/>
    </xf>
    <xf numFmtId="164" fontId="1" fillId="0" borderId="0" xfId="0" applyFont="1" applyAlignment="1">
      <alignment horizontal="center" wrapText="1"/>
    </xf>
    <xf numFmtId="164" fontId="1" fillId="0" borderId="4" xfId="0" applyFont="1" applyBorder="1"/>
    <xf numFmtId="164" fontId="1" fillId="0" borderId="0" xfId="0" applyFont="1" applyAlignment="1">
      <alignment horizontal="center"/>
    </xf>
    <xf numFmtId="166" fontId="1" fillId="0" borderId="0" xfId="0" applyNumberFormat="1" applyFont="1" applyAlignment="1" applyProtection="1">
      <alignment horizontal="center"/>
      <protection locked="0"/>
    </xf>
    <xf numFmtId="166" fontId="1" fillId="0" borderId="4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wrapText="1"/>
      <protection locked="0"/>
    </xf>
    <xf numFmtId="165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167" fontId="5" fillId="0" borderId="0" xfId="1" applyNumberFormat="1" applyFont="1" applyBorder="1" applyAlignment="1" applyProtection="1">
      <alignment horizontal="center"/>
      <protection locked="0"/>
    </xf>
    <xf numFmtId="167" fontId="1" fillId="0" borderId="0" xfId="1" applyNumberFormat="1" applyFont="1" applyBorder="1" applyAlignment="1" applyProtection="1">
      <alignment horizontal="center"/>
      <protection locked="0"/>
    </xf>
    <xf numFmtId="164" fontId="1" fillId="0" borderId="5" xfId="0" applyFont="1" applyBorder="1" applyAlignment="1">
      <alignment horizontal="center" wrapText="1"/>
    </xf>
    <xf numFmtId="167" fontId="1" fillId="0" borderId="0" xfId="1" applyNumberFormat="1" applyFont="1" applyBorder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167" fontId="6" fillId="0" borderId="0" xfId="1" applyNumberFormat="1" applyFont="1" applyBorder="1" applyAlignment="1" applyProtection="1">
      <alignment horizontal="center"/>
      <protection locked="0"/>
    </xf>
    <xf numFmtId="164" fontId="1" fillId="0" borderId="0" xfId="0" applyFont="1" applyAlignment="1" applyProtection="1">
      <alignment horizont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164" fontId="6" fillId="2" borderId="7" xfId="0" applyFont="1" applyFill="1" applyBorder="1" applyAlignment="1" applyProtection="1">
      <alignment horizontal="center" vertical="center"/>
      <protection locked="0"/>
    </xf>
    <xf numFmtId="164" fontId="6" fillId="2" borderId="7" xfId="0" applyFont="1" applyFill="1" applyBorder="1" applyAlignment="1" applyProtection="1">
      <alignment horizontal="center" vertical="center" wrapText="1"/>
      <protection locked="0"/>
    </xf>
    <xf numFmtId="16" fontId="6" fillId="2" borderId="7" xfId="1" applyNumberFormat="1" applyFont="1" applyFill="1" applyBorder="1" applyAlignment="1" applyProtection="1">
      <alignment horizontal="center" vertical="center"/>
      <protection locked="0"/>
    </xf>
    <xf numFmtId="168" fontId="6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0" borderId="7" xfId="0" applyFont="1" applyBorder="1" applyAlignment="1" applyProtection="1">
      <alignment horizontal="center" vertical="center" wrapText="1"/>
      <protection locked="0"/>
    </xf>
    <xf numFmtId="164" fontId="1" fillId="3" borderId="7" xfId="0" applyFont="1" applyFill="1" applyBorder="1" applyAlignment="1">
      <alignment horizontal="center" vertical="center" wrapText="1"/>
    </xf>
    <xf numFmtId="164" fontId="1" fillId="3" borderId="8" xfId="0" applyFont="1" applyFill="1" applyBorder="1" applyAlignment="1">
      <alignment vertical="center" wrapText="1"/>
    </xf>
    <xf numFmtId="164" fontId="1" fillId="3" borderId="7" xfId="0" applyFont="1" applyFill="1" applyBorder="1" applyAlignment="1">
      <alignment vertical="center" wrapText="1"/>
    </xf>
    <xf numFmtId="164" fontId="1" fillId="3" borderId="7" xfId="0" applyFont="1" applyFill="1" applyBorder="1" applyAlignment="1">
      <alignment vertical="center"/>
    </xf>
    <xf numFmtId="169" fontId="6" fillId="2" borderId="12" xfId="0" applyNumberFormat="1" applyFont="1" applyFill="1" applyBorder="1" applyAlignment="1">
      <alignment horizontal="center" vertical="center"/>
    </xf>
    <xf numFmtId="164" fontId="6" fillId="2" borderId="13" xfId="0" applyFont="1" applyFill="1" applyBorder="1" applyAlignment="1" applyProtection="1">
      <alignment horizontal="center" vertical="center"/>
      <protection locked="0"/>
    </xf>
    <xf numFmtId="164" fontId="6" fillId="2" borderId="13" xfId="2" applyFont="1" applyFill="1" applyBorder="1" applyAlignment="1" applyProtection="1">
      <alignment horizontal="center" vertical="center"/>
      <protection locked="0"/>
    </xf>
    <xf numFmtId="3" fontId="6" fillId="2" borderId="13" xfId="1" applyNumberFormat="1" applyFont="1" applyFill="1" applyBorder="1" applyAlignment="1" applyProtection="1">
      <alignment vertical="center" wrapText="1"/>
      <protection locked="0"/>
    </xf>
    <xf numFmtId="164" fontId="6" fillId="2" borderId="13" xfId="0" applyFont="1" applyFill="1" applyBorder="1" applyAlignment="1">
      <alignment horizontal="center" vertical="center"/>
    </xf>
    <xf numFmtId="16" fontId="6" fillId="2" borderId="13" xfId="1" applyNumberFormat="1" applyFont="1" applyFill="1" applyBorder="1" applyAlignment="1" applyProtection="1">
      <alignment horizontal="center" vertical="center"/>
      <protection locked="0"/>
    </xf>
    <xf numFmtId="3" fontId="6" fillId="2" borderId="13" xfId="1" applyNumberFormat="1" applyFont="1" applyFill="1" applyBorder="1" applyAlignment="1" applyProtection="1">
      <alignment vertical="center"/>
      <protection locked="0"/>
    </xf>
    <xf numFmtId="38" fontId="6" fillId="2" borderId="13" xfId="1" applyNumberFormat="1" applyFont="1" applyFill="1" applyBorder="1" applyAlignment="1" applyProtection="1">
      <alignment vertical="center"/>
      <protection locked="0"/>
    </xf>
    <xf numFmtId="164" fontId="1" fillId="0" borderId="11" xfId="0" applyFont="1" applyBorder="1" applyAlignment="1" applyProtection="1">
      <alignment horizontal="left" vertical="center" wrapText="1"/>
      <protection locked="0"/>
    </xf>
    <xf numFmtId="164" fontId="8" fillId="0" borderId="7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64" fontId="8" fillId="0" borderId="7" xfId="0" applyFont="1" applyBorder="1" applyAlignment="1">
      <alignment vertical="center" wrapText="1"/>
    </xf>
    <xf numFmtId="164" fontId="8" fillId="0" borderId="7" xfId="0" applyFont="1" applyBorder="1" applyAlignment="1">
      <alignment vertical="center"/>
    </xf>
    <xf numFmtId="168" fontId="1" fillId="0" borderId="8" xfId="0" applyNumberFormat="1" applyFont="1" applyBorder="1" applyAlignment="1">
      <alignment horizontal="center" vertical="center" wrapText="1"/>
    </xf>
    <xf numFmtId="168" fontId="6" fillId="2" borderId="7" xfId="1" applyNumberFormat="1" applyFont="1" applyFill="1" applyBorder="1" applyAlignment="1" applyProtection="1">
      <alignment horizontal="center" vertical="center"/>
      <protection locked="0"/>
    </xf>
    <xf numFmtId="16" fontId="6" fillId="2" borderId="7" xfId="1" applyNumberFormat="1" applyFont="1" applyFill="1" applyBorder="1" applyAlignment="1" applyProtection="1">
      <alignment horizontal="left" vertical="center"/>
      <protection locked="0"/>
    </xf>
    <xf numFmtId="3" fontId="6" fillId="2" borderId="7" xfId="1" applyNumberFormat="1" applyFont="1" applyFill="1" applyBorder="1" applyAlignment="1" applyProtection="1">
      <alignment vertical="center"/>
      <protection locked="0"/>
    </xf>
    <xf numFmtId="38" fontId="6" fillId="2" borderId="7" xfId="1" applyNumberFormat="1" applyFont="1" applyFill="1" applyBorder="1" applyAlignment="1" applyProtection="1">
      <alignment vertical="center"/>
      <protection locked="0"/>
    </xf>
    <xf numFmtId="169" fontId="6" fillId="2" borderId="6" xfId="0" applyNumberFormat="1" applyFont="1" applyFill="1" applyBorder="1" applyAlignment="1">
      <alignment horizontal="center" vertical="center"/>
    </xf>
    <xf numFmtId="164" fontId="6" fillId="2" borderId="7" xfId="2" applyFont="1" applyFill="1" applyBorder="1" applyAlignment="1" applyProtection="1">
      <alignment horizontal="center" vertical="center"/>
      <protection locked="0"/>
    </xf>
    <xf numFmtId="3" fontId="6" fillId="2" borderId="7" xfId="1" applyNumberFormat="1" applyFont="1" applyFill="1" applyBorder="1" applyAlignment="1" applyProtection="1">
      <alignment vertical="center" wrapText="1"/>
      <protection locked="0"/>
    </xf>
    <xf numFmtId="164" fontId="6" fillId="2" borderId="7" xfId="0" applyFont="1" applyFill="1" applyBorder="1" applyAlignment="1">
      <alignment horizontal="center" vertical="center"/>
    </xf>
    <xf numFmtId="164" fontId="1" fillId="0" borderId="7" xfId="0" applyFont="1" applyBorder="1" applyAlignment="1">
      <alignment vertical="center"/>
    </xf>
    <xf numFmtId="164" fontId="6" fillId="0" borderId="7" xfId="0" applyFont="1" applyBorder="1" applyAlignment="1">
      <alignment horizontal="center" vertical="center" wrapText="1"/>
    </xf>
    <xf numFmtId="164" fontId="9" fillId="0" borderId="7" xfId="0" applyFont="1" applyBorder="1" applyAlignment="1">
      <alignment horizontal="center" vertical="center" wrapText="1"/>
    </xf>
    <xf numFmtId="164" fontId="1" fillId="2" borderId="7" xfId="0" applyFont="1" applyFill="1" applyBorder="1" applyAlignment="1">
      <alignment vertical="center"/>
    </xf>
    <xf numFmtId="169" fontId="9" fillId="2" borderId="6" xfId="0" applyNumberFormat="1" applyFont="1" applyFill="1" applyBorder="1" applyAlignment="1">
      <alignment horizontal="center" vertical="center"/>
    </xf>
    <xf numFmtId="164" fontId="9" fillId="2" borderId="7" xfId="0" applyFont="1" applyFill="1" applyBorder="1" applyAlignment="1" applyProtection="1">
      <alignment horizontal="center" vertical="center"/>
      <protection locked="0"/>
    </xf>
    <xf numFmtId="164" fontId="10" fillId="2" borderId="7" xfId="2" applyFont="1" applyFill="1" applyBorder="1" applyAlignment="1" applyProtection="1">
      <alignment horizontal="center" vertical="center"/>
      <protection locked="0"/>
    </xf>
    <xf numFmtId="3" fontId="9" fillId="2" borderId="7" xfId="1" applyNumberFormat="1" applyFont="1" applyFill="1" applyBorder="1" applyAlignment="1" applyProtection="1">
      <alignment vertical="center" wrapText="1"/>
      <protection locked="0"/>
    </xf>
    <xf numFmtId="164" fontId="9" fillId="2" borderId="7" xfId="0" applyFont="1" applyFill="1" applyBorder="1" applyAlignment="1">
      <alignment horizontal="center" vertical="center"/>
    </xf>
    <xf numFmtId="16" fontId="9" fillId="2" borderId="7" xfId="1" applyNumberFormat="1" applyFont="1" applyFill="1" applyBorder="1" applyAlignment="1" applyProtection="1">
      <alignment horizontal="center" vertical="center"/>
      <protection locked="0"/>
    </xf>
    <xf numFmtId="3" fontId="6" fillId="2" borderId="7" xfId="1" quotePrefix="1" applyNumberFormat="1" applyFont="1" applyFill="1" applyBorder="1" applyAlignment="1" applyProtection="1">
      <alignment horizontal="right" vertical="center"/>
      <protection locked="0"/>
    </xf>
    <xf numFmtId="3" fontId="9" fillId="2" borderId="7" xfId="1" applyNumberFormat="1" applyFont="1" applyFill="1" applyBorder="1" applyAlignment="1" applyProtection="1">
      <alignment vertical="center"/>
      <protection locked="0"/>
    </xf>
    <xf numFmtId="38" fontId="9" fillId="2" borderId="7" xfId="1" applyNumberFormat="1" applyFont="1" applyFill="1" applyBorder="1" applyAlignment="1" applyProtection="1">
      <alignment vertical="center"/>
      <protection locked="0"/>
    </xf>
    <xf numFmtId="168" fontId="9" fillId="2" borderId="7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Font="1" applyFill="1" applyBorder="1" applyAlignment="1">
      <alignment horizontal="left" vertical="center" wrapText="1"/>
    </xf>
    <xf numFmtId="16" fontId="1" fillId="2" borderId="7" xfId="1" applyNumberFormat="1" applyFont="1" applyFill="1" applyBorder="1" applyAlignment="1" applyProtection="1">
      <alignment horizontal="center" vertical="center"/>
      <protection locked="0"/>
    </xf>
    <xf numFmtId="169" fontId="9" fillId="0" borderId="6" xfId="0" applyNumberFormat="1" applyFont="1" applyBorder="1" applyAlignment="1">
      <alignment horizontal="center" vertical="center"/>
    </xf>
    <xf numFmtId="164" fontId="9" fillId="0" borderId="7" xfId="0" applyFont="1" applyBorder="1" applyAlignment="1" applyProtection="1">
      <alignment horizontal="center" vertical="center"/>
      <protection locked="0"/>
    </xf>
    <xf numFmtId="164" fontId="10" fillId="3" borderId="7" xfId="2" applyFont="1" applyFill="1" applyBorder="1" applyAlignment="1" applyProtection="1">
      <alignment horizontal="center" vertical="center"/>
      <protection locked="0"/>
    </xf>
    <xf numFmtId="3" fontId="9" fillId="0" borderId="7" xfId="1" applyNumberFormat="1" applyFont="1" applyFill="1" applyBorder="1" applyAlignment="1" applyProtection="1">
      <alignment vertical="center" wrapText="1"/>
      <protection locked="0"/>
    </xf>
    <xf numFmtId="164" fontId="9" fillId="0" borderId="7" xfId="0" applyFont="1" applyBorder="1" applyAlignment="1">
      <alignment horizontal="center" vertical="center"/>
    </xf>
    <xf numFmtId="16" fontId="9" fillId="0" borderId="7" xfId="1" applyNumberFormat="1" applyFont="1" applyFill="1" applyBorder="1" applyAlignment="1" applyProtection="1">
      <alignment horizontal="center" vertical="center"/>
      <protection locked="0"/>
    </xf>
    <xf numFmtId="3" fontId="9" fillId="0" borderId="7" xfId="1" applyNumberFormat="1" applyFont="1" applyFill="1" applyBorder="1" applyAlignment="1" applyProtection="1">
      <alignment vertical="center"/>
      <protection locked="0"/>
    </xf>
    <xf numFmtId="38" fontId="9" fillId="0" borderId="7" xfId="1" applyNumberFormat="1" applyFont="1" applyFill="1" applyBorder="1" applyAlignment="1" applyProtection="1">
      <alignment vertical="center"/>
      <protection locked="0"/>
    </xf>
    <xf numFmtId="16" fontId="9" fillId="3" borderId="7" xfId="1" applyNumberFormat="1" applyFont="1" applyFill="1" applyBorder="1" applyAlignment="1" applyProtection="1">
      <alignment horizontal="center" vertical="center"/>
      <protection locked="0"/>
    </xf>
    <xf numFmtId="168" fontId="9" fillId="3" borderId="7" xfId="0" applyNumberFormat="1" applyFont="1" applyFill="1" applyBorder="1" applyAlignment="1" applyProtection="1">
      <alignment horizontal="center" vertical="center"/>
      <protection locked="0"/>
    </xf>
    <xf numFmtId="16" fontId="1" fillId="3" borderId="7" xfId="1" applyNumberFormat="1" applyFont="1" applyFill="1" applyBorder="1" applyAlignment="1" applyProtection="1">
      <alignment horizontal="center" vertical="center"/>
      <protection locked="0"/>
    </xf>
    <xf numFmtId="169" fontId="6" fillId="3" borderId="6" xfId="0" applyNumberFormat="1" applyFont="1" applyFill="1" applyBorder="1" applyAlignment="1">
      <alignment horizontal="center" vertical="center"/>
    </xf>
    <xf numFmtId="164" fontId="6" fillId="3" borderId="7" xfId="0" applyFont="1" applyFill="1" applyBorder="1" applyAlignment="1" applyProtection="1">
      <alignment horizontal="center" vertical="center"/>
      <protection locked="0"/>
    </xf>
    <xf numFmtId="164" fontId="6" fillId="3" borderId="7" xfId="2" applyFont="1" applyFill="1" applyBorder="1" applyAlignment="1" applyProtection="1">
      <alignment horizontal="center" vertical="center"/>
      <protection locked="0"/>
    </xf>
    <xf numFmtId="3" fontId="6" fillId="3" borderId="7" xfId="1" applyNumberFormat="1" applyFont="1" applyFill="1" applyBorder="1" applyAlignment="1" applyProtection="1">
      <alignment vertical="center" wrapText="1"/>
      <protection locked="0"/>
    </xf>
    <xf numFmtId="164" fontId="6" fillId="3" borderId="7" xfId="0" applyFont="1" applyFill="1" applyBorder="1" applyAlignment="1">
      <alignment horizontal="center" vertical="center"/>
    </xf>
    <xf numFmtId="16" fontId="6" fillId="3" borderId="7" xfId="1" applyNumberFormat="1" applyFont="1" applyFill="1" applyBorder="1" applyAlignment="1" applyProtection="1">
      <alignment horizontal="center" vertical="center"/>
      <protection locked="0"/>
    </xf>
    <xf numFmtId="3" fontId="1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vertical="center"/>
      <protection locked="0"/>
    </xf>
    <xf numFmtId="38" fontId="6" fillId="3" borderId="7" xfId="1" applyNumberFormat="1" applyFont="1" applyFill="1" applyBorder="1" applyAlignment="1" applyProtection="1">
      <alignment vertical="center"/>
      <protection locked="0"/>
    </xf>
    <xf numFmtId="168" fontId="6" fillId="3" borderId="7" xfId="0" applyNumberFormat="1" applyFont="1" applyFill="1" applyBorder="1" applyAlignment="1" applyProtection="1">
      <alignment horizontal="center" vertical="center"/>
      <protection locked="0"/>
    </xf>
    <xf numFmtId="168" fontId="6" fillId="0" borderId="6" xfId="0" applyNumberFormat="1" applyFont="1" applyBorder="1" applyAlignment="1">
      <alignment horizontal="center" vertical="center"/>
    </xf>
    <xf numFmtId="164" fontId="6" fillId="0" borderId="7" xfId="0" applyFont="1" applyBorder="1" applyAlignment="1">
      <alignment vertical="center"/>
    </xf>
    <xf numFmtId="164" fontId="6" fillId="0" borderId="7" xfId="0" applyFont="1" applyBorder="1" applyAlignment="1">
      <alignment horizontal="center" vertical="center"/>
    </xf>
    <xf numFmtId="164" fontId="6" fillId="0" borderId="7" xfId="0" applyFont="1" applyBorder="1" applyAlignment="1">
      <alignment vertical="center" wrapText="1"/>
    </xf>
    <xf numFmtId="164" fontId="1" fillId="0" borderId="7" xfId="0" applyFont="1" applyBorder="1" applyAlignment="1">
      <alignment horizontal="center" vertical="center"/>
    </xf>
    <xf numFmtId="167" fontId="1" fillId="0" borderId="7" xfId="1" applyNumberFormat="1" applyFont="1" applyFill="1" applyBorder="1" applyAlignment="1">
      <alignment horizontal="center" vertical="center"/>
    </xf>
    <xf numFmtId="16" fontId="6" fillId="0" borderId="7" xfId="1" applyNumberFormat="1" applyFont="1" applyFill="1" applyBorder="1" applyAlignment="1" applyProtection="1">
      <alignment horizontal="center" vertical="center"/>
      <protection locked="0"/>
    </xf>
    <xf numFmtId="167" fontId="1" fillId="0" borderId="7" xfId="1" applyNumberFormat="1" applyFont="1" applyFill="1" applyBorder="1" applyAlignment="1">
      <alignment vertical="center"/>
    </xf>
    <xf numFmtId="164" fontId="1" fillId="3" borderId="4" xfId="0" applyFont="1" applyFill="1" applyBorder="1"/>
    <xf numFmtId="164" fontId="1" fillId="0" borderId="0" xfId="0" applyFont="1" applyAlignment="1" applyProtection="1">
      <alignment horizontal="center"/>
      <protection locked="0"/>
    </xf>
    <xf numFmtId="164" fontId="1" fillId="0" borderId="0" xfId="2" applyFont="1" applyAlignment="1" applyProtection="1">
      <alignment horizontal="center"/>
      <protection locked="0"/>
    </xf>
    <xf numFmtId="3" fontId="1" fillId="0" borderId="0" xfId="1" applyNumberFormat="1" applyFont="1" applyFill="1" applyBorder="1" applyAlignment="1" applyProtection="1">
      <alignment wrapText="1"/>
      <protection locked="0"/>
    </xf>
    <xf numFmtId="16" fontId="1" fillId="0" borderId="0" xfId="1" applyNumberFormat="1" applyFont="1" applyFill="1" applyBorder="1" applyAlignment="1" applyProtection="1">
      <alignment horizontal="center"/>
      <protection locked="0"/>
    </xf>
    <xf numFmtId="169" fontId="1" fillId="0" borderId="15" xfId="0" applyNumberFormat="1" applyFont="1" applyBorder="1" applyAlignment="1">
      <alignment horizontal="center" wrapText="1"/>
    </xf>
    <xf numFmtId="3" fontId="1" fillId="0" borderId="0" xfId="1" applyNumberFormat="1" applyFont="1" applyFill="1" applyBorder="1" applyAlignment="1" applyProtection="1">
      <protection locked="0"/>
    </xf>
    <xf numFmtId="169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0" applyFont="1" applyAlignment="1" applyProtection="1">
      <alignment horizontal="left" wrapText="1"/>
      <protection locked="0"/>
    </xf>
    <xf numFmtId="164" fontId="1" fillId="3" borderId="0" xfId="0" applyFont="1" applyFill="1" applyAlignment="1">
      <alignment horizontal="center" wrapText="1"/>
    </xf>
    <xf numFmtId="3" fontId="1" fillId="0" borderId="5" xfId="1" applyNumberFormat="1" applyFont="1" applyFill="1" applyBorder="1" applyAlignment="1" applyProtection="1">
      <protection locked="0"/>
    </xf>
    <xf numFmtId="164" fontId="1" fillId="3" borderId="0" xfId="0" applyFont="1" applyFill="1" applyAlignment="1">
      <alignment wrapText="1"/>
    </xf>
    <xf numFmtId="164" fontId="1" fillId="3" borderId="0" xfId="0" applyFont="1" applyFill="1"/>
    <xf numFmtId="169" fontId="1" fillId="0" borderId="4" xfId="0" applyNumberFormat="1" applyFont="1" applyBorder="1" applyAlignment="1">
      <alignment horizontal="center"/>
    </xf>
    <xf numFmtId="168" fontId="11" fillId="0" borderId="0" xfId="0" applyNumberFormat="1" applyFont="1" applyAlignment="1" applyProtection="1">
      <alignment horizontal="center"/>
      <protection locked="0"/>
    </xf>
    <xf numFmtId="168" fontId="1" fillId="0" borderId="0" xfId="0" applyNumberFormat="1" applyFont="1" applyAlignment="1" applyProtection="1">
      <alignment horizontal="center"/>
      <protection locked="0"/>
    </xf>
    <xf numFmtId="168" fontId="11" fillId="0" borderId="0" xfId="0" applyNumberFormat="1" applyFont="1" applyAlignment="1" applyProtection="1">
      <alignment horizontal="center" wrapText="1"/>
      <protection locked="0"/>
    </xf>
    <xf numFmtId="164" fontId="1" fillId="3" borderId="5" xfId="0" applyFont="1" applyFill="1" applyBorder="1"/>
    <xf numFmtId="164" fontId="1" fillId="3" borderId="13" xfId="0" applyFont="1" applyFill="1" applyBorder="1" applyAlignment="1">
      <alignment wrapText="1"/>
    </xf>
    <xf numFmtId="164" fontId="1" fillId="3" borderId="13" xfId="0" applyFont="1" applyFill="1" applyBorder="1"/>
    <xf numFmtId="164" fontId="1" fillId="0" borderId="4" xfId="0" applyFont="1" applyBorder="1" applyAlignment="1">
      <alignment horizontal="center"/>
    </xf>
    <xf numFmtId="164" fontId="2" fillId="0" borderId="0" xfId="0" applyFont="1" applyAlignment="1" applyProtection="1">
      <alignment horizontal="center"/>
      <protection locked="0"/>
    </xf>
    <xf numFmtId="0" fontId="13" fillId="0" borderId="0" xfId="1" applyNumberFormat="1" applyFont="1" applyFill="1" applyBorder="1" applyAlignment="1">
      <alignment vertical="top"/>
    </xf>
    <xf numFmtId="0" fontId="1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left" vertical="center" wrapText="1"/>
    </xf>
    <xf numFmtId="164" fontId="14" fillId="0" borderId="0" xfId="1" applyNumberFormat="1" applyFont="1" applyFill="1" applyBorder="1" applyAlignment="1">
      <alignment horizontal="left" vertical="center" wrapText="1"/>
    </xf>
    <xf numFmtId="164" fontId="1" fillId="0" borderId="5" xfId="0" applyFont="1" applyBorder="1"/>
    <xf numFmtId="164" fontId="1" fillId="0" borderId="7" xfId="0" applyFont="1" applyBorder="1" applyAlignment="1">
      <alignment wrapText="1"/>
    </xf>
    <xf numFmtId="164" fontId="1" fillId="0" borderId="7" xfId="0" applyFont="1" applyBorder="1"/>
    <xf numFmtId="164" fontId="12" fillId="0" borderId="0" xfId="0" applyFont="1" applyAlignment="1">
      <alignment horizontal="center"/>
    </xf>
    <xf numFmtId="164" fontId="4" fillId="0" borderId="1" xfId="0" applyFont="1" applyBorder="1" applyAlignment="1" applyProtection="1">
      <alignment horizontal="left"/>
      <protection locked="0"/>
    </xf>
    <xf numFmtId="164" fontId="4" fillId="0" borderId="2" xfId="0" applyFont="1" applyBorder="1" applyAlignment="1" applyProtection="1">
      <alignment horizontal="left"/>
      <protection locked="0"/>
    </xf>
    <xf numFmtId="167" fontId="4" fillId="0" borderId="2" xfId="0" applyNumberFormat="1" applyFont="1" applyBorder="1" applyAlignment="1" applyProtection="1">
      <alignment horizontal="center"/>
      <protection locked="0"/>
    </xf>
    <xf numFmtId="167" fontId="4" fillId="0" borderId="3" xfId="0" applyNumberFormat="1" applyFont="1" applyBorder="1" applyAlignment="1" applyProtection="1">
      <alignment horizontal="center"/>
      <protection locked="0"/>
    </xf>
    <xf numFmtId="167" fontId="1" fillId="0" borderId="0" xfId="1" applyNumberFormat="1" applyFont="1" applyBorder="1" applyAlignment="1">
      <alignment horizontal="center"/>
    </xf>
    <xf numFmtId="164" fontId="4" fillId="0" borderId="4" xfId="0" applyFont="1" applyBorder="1" applyAlignment="1" applyProtection="1">
      <alignment horizontal="left"/>
      <protection locked="0"/>
    </xf>
    <xf numFmtId="164" fontId="4" fillId="0" borderId="0" xfId="0" applyFont="1" applyAlignment="1" applyProtection="1">
      <alignment horizontal="left"/>
      <protection locked="0"/>
    </xf>
    <xf numFmtId="167" fontId="4" fillId="0" borderId="0" xfId="0" applyNumberFormat="1" applyFont="1" applyAlignment="1" applyProtection="1">
      <alignment horizontal="center"/>
      <protection locked="0"/>
    </xf>
    <xf numFmtId="167" fontId="8" fillId="0" borderId="5" xfId="1" applyNumberFormat="1" applyFont="1" applyBorder="1" applyAlignment="1">
      <alignment horizontal="center"/>
    </xf>
    <xf numFmtId="0" fontId="11" fillId="0" borderId="0" xfId="1" applyNumberFormat="1" applyFont="1" applyFill="1" applyBorder="1" applyAlignment="1">
      <alignment horizontal="left" vertical="center" wrapText="1"/>
    </xf>
    <xf numFmtId="0" fontId="14" fillId="0" borderId="0" xfId="1" applyNumberFormat="1" applyFont="1" applyFill="1" applyBorder="1" applyAlignment="1">
      <alignment horizontal="left" vertical="center" wrapText="1"/>
    </xf>
    <xf numFmtId="1" fontId="2" fillId="0" borderId="6" xfId="2" applyNumberFormat="1" applyFont="1" applyBorder="1" applyAlignment="1">
      <alignment horizontal="center"/>
    </xf>
    <xf numFmtId="166" fontId="2" fillId="0" borderId="0" xfId="0" applyNumberFormat="1" applyFont="1" applyAlignment="1" applyProtection="1">
      <alignment horizontal="center"/>
      <protection locked="0"/>
    </xf>
    <xf numFmtId="164" fontId="4" fillId="5" borderId="4" xfId="0" applyFont="1" applyFill="1" applyBorder="1" applyAlignment="1" applyProtection="1">
      <alignment horizontal="left"/>
      <protection locked="0"/>
    </xf>
    <xf numFmtId="164" fontId="4" fillId="5" borderId="0" xfId="0" applyFont="1" applyFill="1" applyAlignment="1" applyProtection="1">
      <alignment horizontal="left"/>
      <protection locked="0"/>
    </xf>
    <xf numFmtId="167" fontId="4" fillId="5" borderId="0" xfId="0" applyNumberFormat="1" applyFont="1" applyFill="1" applyAlignment="1" applyProtection="1">
      <alignment horizontal="center"/>
      <protection locked="0"/>
    </xf>
    <xf numFmtId="167" fontId="4" fillId="5" borderId="5" xfId="0" applyNumberFormat="1" applyFont="1" applyFill="1" applyBorder="1" applyAlignment="1" applyProtection="1">
      <alignment horizontal="center"/>
      <protection locked="0"/>
    </xf>
    <xf numFmtId="164" fontId="15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64" fontId="11" fillId="0" borderId="0" xfId="0" applyFont="1" applyAlignment="1">
      <alignment horizontal="left"/>
    </xf>
    <xf numFmtId="164" fontId="15" fillId="0" borderId="0" xfId="0" applyFont="1" applyAlignment="1">
      <alignment horizontal="left"/>
    </xf>
    <xf numFmtId="164" fontId="2" fillId="0" borderId="0" xfId="0" applyFont="1" applyAlignment="1">
      <alignment horizontal="center"/>
    </xf>
    <xf numFmtId="164" fontId="13" fillId="0" borderId="4" xfId="0" applyFont="1" applyBorder="1" applyAlignment="1" applyProtection="1">
      <alignment horizontal="left"/>
      <protection locked="0"/>
    </xf>
    <xf numFmtId="164" fontId="13" fillId="0" borderId="0" xfId="0" applyFont="1" applyAlignment="1" applyProtection="1">
      <alignment horizontal="left"/>
      <protection locked="0"/>
    </xf>
    <xf numFmtId="167" fontId="13" fillId="0" borderId="0" xfId="0" applyNumberFormat="1" applyFont="1" applyAlignment="1" applyProtection="1">
      <alignment horizontal="center"/>
      <protection locked="0"/>
    </xf>
    <xf numFmtId="167" fontId="16" fillId="0" borderId="5" xfId="1" applyNumberFormat="1" applyFont="1" applyFill="1" applyBorder="1" applyAlignment="1"/>
    <xf numFmtId="164" fontId="4" fillId="0" borderId="0" xfId="0" applyFont="1" applyAlignment="1">
      <alignment horizontal="center"/>
    </xf>
    <xf numFmtId="164" fontId="11" fillId="0" borderId="0" xfId="0" applyFont="1" applyAlignment="1">
      <alignment horizontal="left" vertical="center" wrapText="1"/>
    </xf>
    <xf numFmtId="164" fontId="14" fillId="0" borderId="0" xfId="0" applyFont="1" applyAlignment="1">
      <alignment horizontal="left" vertical="center" wrapText="1"/>
    </xf>
    <xf numFmtId="3" fontId="4" fillId="0" borderId="4" xfId="0" quotePrefix="1" applyNumberFormat="1" applyFont="1" applyBorder="1" applyAlignment="1">
      <alignment horizontal="center"/>
    </xf>
    <xf numFmtId="164" fontId="4" fillId="0" borderId="0" xfId="0" applyFont="1" applyAlignment="1">
      <alignment horizontal="left"/>
    </xf>
    <xf numFmtId="167" fontId="6" fillId="0" borderId="5" xfId="1" applyNumberFormat="1" applyFont="1" applyBorder="1" applyAlignment="1"/>
    <xf numFmtId="0" fontId="17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/>
    </xf>
    <xf numFmtId="164" fontId="13" fillId="5" borderId="4" xfId="0" applyFont="1" applyFill="1" applyBorder="1" applyAlignment="1" applyProtection="1">
      <alignment horizontal="left"/>
      <protection locked="0"/>
    </xf>
    <xf numFmtId="164" fontId="13" fillId="5" borderId="0" xfId="0" applyFont="1" applyFill="1" applyAlignment="1" applyProtection="1">
      <alignment horizontal="left"/>
      <protection locked="0"/>
    </xf>
    <xf numFmtId="167" fontId="13" fillId="5" borderId="0" xfId="0" applyNumberFormat="1" applyFont="1" applyFill="1" applyAlignment="1" applyProtection="1">
      <alignment horizontal="center"/>
      <protection locked="0"/>
    </xf>
    <xf numFmtId="167" fontId="13" fillId="5" borderId="5" xfId="0" applyNumberFormat="1" applyFont="1" applyFill="1" applyBorder="1" applyAlignment="1" applyProtection="1">
      <alignment horizontal="center"/>
      <protection locked="0"/>
    </xf>
    <xf numFmtId="164" fontId="17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 wrapText="1"/>
    </xf>
    <xf numFmtId="164" fontId="4" fillId="0" borderId="0" xfId="0" applyFont="1" applyAlignment="1">
      <alignment horizontal="left" wrapText="1"/>
    </xf>
    <xf numFmtId="164" fontId="2" fillId="0" borderId="4" xfId="0" applyFont="1" applyBorder="1" applyAlignment="1" applyProtection="1">
      <alignment horizontal="left"/>
      <protection locked="0"/>
    </xf>
    <xf numFmtId="164" fontId="2" fillId="0" borderId="0" xfId="0" applyFont="1" applyAlignment="1" applyProtection="1">
      <alignment horizontal="left"/>
      <protection locked="0"/>
    </xf>
    <xf numFmtId="167" fontId="18" fillId="0" borderId="0" xfId="0" applyNumberFormat="1" applyFont="1" applyAlignment="1" applyProtection="1">
      <alignment horizontal="center"/>
      <protection locked="0"/>
    </xf>
    <xf numFmtId="167" fontId="18" fillId="0" borderId="5" xfId="1" applyNumberFormat="1" applyFont="1" applyFill="1" applyBorder="1" applyAlignment="1" applyProtection="1">
      <protection locked="0"/>
    </xf>
    <xf numFmtId="164" fontId="17" fillId="0" borderId="0" xfId="0" applyFont="1" applyAlignment="1">
      <alignment horizontal="left"/>
    </xf>
    <xf numFmtId="0" fontId="1" fillId="0" borderId="4" xfId="1" applyNumberFormat="1" applyFont="1" applyFill="1" applyBorder="1" applyAlignment="1">
      <alignment horizontal="left"/>
    </xf>
    <xf numFmtId="164" fontId="1" fillId="0" borderId="0" xfId="0" applyFont="1" applyAlignment="1" applyProtection="1">
      <alignment horizontal="justify"/>
      <protection locked="0"/>
    </xf>
    <xf numFmtId="164" fontId="1" fillId="0" borderId="0" xfId="0" applyFont="1" applyAlignment="1" applyProtection="1">
      <alignment horizontal="justify" wrapText="1"/>
      <protection locked="0"/>
    </xf>
    <xf numFmtId="164" fontId="13" fillId="0" borderId="0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>
      <alignment horizontal="left" vertical="center" wrapText="1"/>
    </xf>
    <xf numFmtId="164" fontId="1" fillId="0" borderId="4" xfId="1" applyNumberFormat="1" applyFont="1" applyFill="1" applyBorder="1" applyAlignment="1">
      <alignment horizontal="left"/>
    </xf>
    <xf numFmtId="0" fontId="19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vertical="top" wrapText="1"/>
    </xf>
    <xf numFmtId="164" fontId="2" fillId="0" borderId="0" xfId="3" applyNumberFormat="1" applyFont="1" applyBorder="1" applyAlignment="1" applyProtection="1">
      <alignment horizontal="center"/>
    </xf>
    <xf numFmtId="167" fontId="18" fillId="5" borderId="18" xfId="0" applyNumberFormat="1" applyFont="1" applyFill="1" applyBorder="1" applyAlignment="1" applyProtection="1">
      <alignment horizontal="center"/>
      <protection locked="0"/>
    </xf>
    <xf numFmtId="167" fontId="18" fillId="5" borderId="19" xfId="0" applyNumberFormat="1" applyFont="1" applyFill="1" applyBorder="1" applyAlignment="1" applyProtection="1">
      <alignment horizontal="center"/>
      <protection locked="0"/>
    </xf>
    <xf numFmtId="0" fontId="21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/>
    </xf>
    <xf numFmtId="16" fontId="13" fillId="0" borderId="0" xfId="1" applyNumberFormat="1" applyFont="1" applyFill="1" applyBorder="1" applyAlignment="1">
      <alignment horizontal="center" vertical="top"/>
    </xf>
    <xf numFmtId="167" fontId="1" fillId="0" borderId="0" xfId="0" applyNumberFormat="1" applyFont="1" applyProtection="1">
      <protection locked="0"/>
    </xf>
    <xf numFmtId="164" fontId="21" fillId="0" borderId="0" xfId="0" applyFont="1" applyAlignment="1">
      <alignment horizontal="center"/>
    </xf>
    <xf numFmtId="164" fontId="18" fillId="0" borderId="0" xfId="0" applyFont="1" applyAlignment="1">
      <alignment horizontal="center"/>
    </xf>
    <xf numFmtId="0" fontId="21" fillId="0" borderId="0" xfId="1" applyNumberFormat="1" applyFont="1" applyFill="1" applyBorder="1" applyAlignment="1">
      <alignment horizontal="left" vertical="center" wrapText="1"/>
    </xf>
    <xf numFmtId="0" fontId="13" fillId="0" borderId="4" xfId="1" applyNumberFormat="1" applyFont="1" applyFill="1" applyBorder="1" applyAlignment="1">
      <alignment vertical="top"/>
    </xf>
    <xf numFmtId="0" fontId="22" fillId="0" borderId="0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center" vertical="top"/>
    </xf>
    <xf numFmtId="164" fontId="21" fillId="0" borderId="0" xfId="0" applyFont="1" applyAlignment="1">
      <alignment horizontal="left"/>
    </xf>
    <xf numFmtId="164" fontId="1" fillId="0" borderId="20" xfId="0" applyFont="1" applyBorder="1" applyAlignment="1">
      <alignment wrapText="1"/>
    </xf>
    <xf numFmtId="164" fontId="1" fillId="0" borderId="20" xfId="0" applyFont="1" applyBorder="1"/>
    <xf numFmtId="164" fontId="21" fillId="0" borderId="0" xfId="0" applyFont="1" applyAlignment="1">
      <alignment horizontal="left" vertical="center" wrapText="1"/>
    </xf>
    <xf numFmtId="164" fontId="8" fillId="0" borderId="0" xfId="0" applyFont="1"/>
    <xf numFmtId="164" fontId="8" fillId="0" borderId="0" xfId="0" applyFont="1" applyAlignment="1">
      <alignment wrapText="1"/>
    </xf>
    <xf numFmtId="164" fontId="11" fillId="0" borderId="4" xfId="0" applyFont="1" applyBorder="1"/>
    <xf numFmtId="164" fontId="11" fillId="0" borderId="0" xfId="0" applyFont="1"/>
    <xf numFmtId="164" fontId="11" fillId="0" borderId="0" xfId="0" applyFont="1" applyAlignment="1">
      <alignment horizontal="center"/>
    </xf>
    <xf numFmtId="164" fontId="11" fillId="0" borderId="0" xfId="0" applyFont="1" applyAlignment="1">
      <alignment wrapText="1"/>
    </xf>
    <xf numFmtId="167" fontId="11" fillId="0" borderId="0" xfId="1" applyNumberFormat="1" applyFont="1" applyBorder="1" applyAlignment="1">
      <alignment horizontal="center"/>
    </xf>
    <xf numFmtId="167" fontId="11" fillId="0" borderId="0" xfId="1" applyNumberFormat="1" applyFont="1" applyBorder="1" applyAlignment="1"/>
    <xf numFmtId="164" fontId="1" fillId="0" borderId="17" xfId="0" applyFont="1" applyBorder="1"/>
    <xf numFmtId="164" fontId="1" fillId="0" borderId="18" xfId="0" applyFont="1" applyBorder="1"/>
    <xf numFmtId="164" fontId="1" fillId="0" borderId="18" xfId="0" applyFont="1" applyBorder="1" applyAlignment="1">
      <alignment horizontal="center"/>
    </xf>
    <xf numFmtId="164" fontId="1" fillId="0" borderId="18" xfId="0" applyFont="1" applyBorder="1" applyAlignment="1">
      <alignment wrapText="1"/>
    </xf>
    <xf numFmtId="167" fontId="1" fillId="0" borderId="18" xfId="1" applyNumberFormat="1" applyFont="1" applyBorder="1" applyAlignment="1">
      <alignment horizontal="center"/>
    </xf>
    <xf numFmtId="167" fontId="1" fillId="0" borderId="18" xfId="1" applyNumberFormat="1" applyFont="1" applyBorder="1" applyAlignment="1"/>
    <xf numFmtId="164" fontId="11" fillId="0" borderId="18" xfId="0" applyFont="1" applyBorder="1" applyAlignment="1">
      <alignment horizontal="center" wrapText="1"/>
    </xf>
    <xf numFmtId="164" fontId="1" fillId="0" borderId="19" xfId="0" applyFont="1" applyBorder="1" applyAlignment="1">
      <alignment wrapText="1"/>
    </xf>
    <xf numFmtId="167" fontId="1" fillId="0" borderId="0" xfId="1" applyNumberFormat="1" applyFont="1" applyAlignment="1">
      <alignment horizontal="center"/>
    </xf>
    <xf numFmtId="167" fontId="1" fillId="0" borderId="0" xfId="1" applyNumberFormat="1" applyFont="1" applyAlignment="1"/>
    <xf numFmtId="164" fontId="11" fillId="0" borderId="0" xfId="0" applyFont="1" applyAlignment="1">
      <alignment horizontal="center" wrapText="1"/>
    </xf>
    <xf numFmtId="164" fontId="10" fillId="2" borderId="7" xfId="0" applyFont="1" applyFill="1" applyBorder="1" applyAlignment="1">
      <alignment horizontal="center" vertical="center"/>
    </xf>
    <xf numFmtId="167" fontId="10" fillId="2" borderId="7" xfId="1" applyNumberFormat="1" applyFont="1" applyFill="1" applyBorder="1" applyAlignment="1">
      <alignment vertical="center"/>
    </xf>
    <xf numFmtId="168" fontId="25" fillId="6" borderId="24" xfId="0" applyNumberFormat="1" applyFont="1" applyFill="1" applyBorder="1" applyAlignment="1">
      <alignment horizontal="center" vertical="center"/>
    </xf>
    <xf numFmtId="164" fontId="25" fillId="6" borderId="25" xfId="0" applyFont="1" applyFill="1" applyBorder="1" applyAlignment="1">
      <alignment horizontal="center" vertical="center"/>
    </xf>
    <xf numFmtId="168" fontId="25" fillId="6" borderId="26" xfId="0" applyNumberFormat="1" applyFont="1" applyFill="1" applyBorder="1" applyAlignment="1">
      <alignment horizontal="center" vertical="center"/>
    </xf>
    <xf numFmtId="168" fontId="26" fillId="0" borderId="6" xfId="0" applyNumberFormat="1" applyFont="1" applyBorder="1" applyAlignment="1">
      <alignment horizontal="center" vertical="center"/>
    </xf>
    <xf numFmtId="164" fontId="26" fillId="0" borderId="7" xfId="0" applyFont="1" applyBorder="1" applyAlignment="1">
      <alignment horizontal="center" vertical="center"/>
    </xf>
    <xf numFmtId="170" fontId="26" fillId="0" borderId="7" xfId="0" applyNumberFormat="1" applyFont="1" applyBorder="1" applyAlignment="1">
      <alignment horizontal="center" vertical="center"/>
    </xf>
    <xf numFmtId="168" fontId="26" fillId="0" borderId="8" xfId="0" applyNumberFormat="1" applyFont="1" applyBorder="1" applyAlignment="1">
      <alignment horizontal="center" vertical="center"/>
    </xf>
    <xf numFmtId="168" fontId="27" fillId="7" borderId="6" xfId="0" applyNumberFormat="1" applyFont="1" applyFill="1" applyBorder="1" applyAlignment="1">
      <alignment horizontal="center" vertical="center"/>
    </xf>
    <xf numFmtId="164" fontId="27" fillId="7" borderId="7" xfId="0" applyFont="1" applyFill="1" applyBorder="1" applyAlignment="1">
      <alignment horizontal="center" vertical="center"/>
    </xf>
    <xf numFmtId="170" fontId="27" fillId="7" borderId="7" xfId="0" applyNumberFormat="1" applyFont="1" applyFill="1" applyBorder="1" applyAlignment="1">
      <alignment horizontal="center" vertical="center"/>
    </xf>
    <xf numFmtId="168" fontId="27" fillId="7" borderId="8" xfId="0" applyNumberFormat="1" applyFont="1" applyFill="1" applyBorder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164" fontId="27" fillId="0" borderId="0" xfId="0" applyFont="1" applyAlignment="1">
      <alignment horizontal="center" vertical="center"/>
    </xf>
    <xf numFmtId="164" fontId="27" fillId="0" borderId="0" xfId="0" applyFont="1" applyAlignment="1">
      <alignment horizontal="right" vertical="center"/>
    </xf>
    <xf numFmtId="164" fontId="27" fillId="0" borderId="0" xfId="0" applyFont="1" applyAlignment="1">
      <alignment horizontal="left" vertical="center"/>
    </xf>
    <xf numFmtId="164" fontId="29" fillId="0" borderId="0" xfId="0" applyFont="1" applyAlignment="1">
      <alignment horizontal="right" vertical="center"/>
    </xf>
    <xf numFmtId="164" fontId="29" fillId="0" borderId="0" xfId="0" applyFont="1" applyAlignment="1">
      <alignment horizontal="center" vertical="center"/>
    </xf>
    <xf numFmtId="164" fontId="28" fillId="0" borderId="0" xfId="0" applyFont="1" applyAlignment="1">
      <alignment horizontal="right" vertical="center"/>
    </xf>
    <xf numFmtId="164" fontId="28" fillId="0" borderId="0" xfId="0" applyFont="1" applyAlignment="1">
      <alignment horizontal="left" vertical="center"/>
    </xf>
    <xf numFmtId="164" fontId="26" fillId="0" borderId="0" xfId="0" applyFont="1" applyAlignment="1">
      <alignment horizontal="right" vertical="center"/>
    </xf>
    <xf numFmtId="164" fontId="26" fillId="0" borderId="0" xfId="0" applyFont="1" applyAlignment="1">
      <alignment horizontal="center" vertical="center"/>
    </xf>
    <xf numFmtId="10" fontId="27" fillId="0" borderId="0" xfId="4" applyNumberFormat="1" applyFont="1" applyAlignment="1">
      <alignment horizontal="right" vertical="center"/>
    </xf>
    <xf numFmtId="168" fontId="30" fillId="0" borderId="6" xfId="0" applyNumberFormat="1" applyFont="1" applyBorder="1" applyAlignment="1">
      <alignment horizontal="center" vertical="center"/>
    </xf>
    <xf numFmtId="164" fontId="30" fillId="0" borderId="7" xfId="0" applyFont="1" applyBorder="1" applyAlignment="1">
      <alignment horizontal="center" vertical="center"/>
    </xf>
    <xf numFmtId="170" fontId="30" fillId="0" borderId="7" xfId="0" applyNumberFormat="1" applyFont="1" applyBorder="1" applyAlignment="1">
      <alignment horizontal="center" vertical="center"/>
    </xf>
    <xf numFmtId="168" fontId="30" fillId="0" borderId="8" xfId="0" applyNumberFormat="1" applyFont="1" applyBorder="1" applyAlignment="1">
      <alignment horizontal="center" vertical="center"/>
    </xf>
    <xf numFmtId="168" fontId="26" fillId="2" borderId="6" xfId="0" applyNumberFormat="1" applyFont="1" applyFill="1" applyBorder="1" applyAlignment="1">
      <alignment horizontal="center" vertical="center"/>
    </xf>
    <xf numFmtId="164" fontId="26" fillId="2" borderId="7" xfId="0" applyFont="1" applyFill="1" applyBorder="1" applyAlignment="1">
      <alignment horizontal="center" vertical="center"/>
    </xf>
    <xf numFmtId="170" fontId="26" fillId="2" borderId="7" xfId="0" applyNumberFormat="1" applyFont="1" applyFill="1" applyBorder="1" applyAlignment="1">
      <alignment horizontal="center" vertical="center"/>
    </xf>
    <xf numFmtId="168" fontId="26" fillId="2" borderId="8" xfId="0" applyNumberFormat="1" applyFont="1" applyFill="1" applyBorder="1" applyAlignment="1">
      <alignment horizontal="center" vertical="center"/>
    </xf>
    <xf numFmtId="168" fontId="27" fillId="2" borderId="6" xfId="0" applyNumberFormat="1" applyFont="1" applyFill="1" applyBorder="1" applyAlignment="1">
      <alignment horizontal="center" vertical="center"/>
    </xf>
    <xf numFmtId="164" fontId="27" fillId="2" borderId="7" xfId="0" applyFont="1" applyFill="1" applyBorder="1" applyAlignment="1">
      <alignment horizontal="center" vertical="center"/>
    </xf>
    <xf numFmtId="170" fontId="27" fillId="2" borderId="7" xfId="0" applyNumberFormat="1" applyFont="1" applyFill="1" applyBorder="1" applyAlignment="1">
      <alignment horizontal="center" vertical="center"/>
    </xf>
    <xf numFmtId="168" fontId="27" fillId="2" borderId="8" xfId="0" applyNumberFormat="1" applyFont="1" applyFill="1" applyBorder="1" applyAlignment="1">
      <alignment horizontal="center" vertical="center"/>
    </xf>
    <xf numFmtId="168" fontId="30" fillId="2" borderId="6" xfId="0" applyNumberFormat="1" applyFont="1" applyFill="1" applyBorder="1" applyAlignment="1">
      <alignment horizontal="center" vertical="center"/>
    </xf>
    <xf numFmtId="164" fontId="30" fillId="2" borderId="7" xfId="0" applyFont="1" applyFill="1" applyBorder="1" applyAlignment="1">
      <alignment horizontal="center" vertical="center"/>
    </xf>
    <xf numFmtId="170" fontId="30" fillId="2" borderId="7" xfId="0" applyNumberFormat="1" applyFont="1" applyFill="1" applyBorder="1" applyAlignment="1">
      <alignment horizontal="center" vertical="center"/>
    </xf>
    <xf numFmtId="168" fontId="30" fillId="2" borderId="8" xfId="0" applyNumberFormat="1" applyFont="1" applyFill="1" applyBorder="1" applyAlignment="1">
      <alignment horizontal="center" vertical="center"/>
    </xf>
    <xf numFmtId="167" fontId="9" fillId="2" borderId="7" xfId="1" applyNumberFormat="1" applyFont="1" applyFill="1" applyBorder="1" applyAlignment="1">
      <alignment vertical="center"/>
    </xf>
    <xf numFmtId="164" fontId="9" fillId="2" borderId="7" xfId="2" applyFont="1" applyFill="1" applyBorder="1" applyAlignment="1" applyProtection="1">
      <alignment horizontal="center" vertical="center"/>
      <protection locked="0"/>
    </xf>
    <xf numFmtId="164" fontId="9" fillId="2" borderId="7" xfId="0" applyFont="1" applyFill="1" applyBorder="1" applyAlignment="1">
      <alignment vertical="center"/>
    </xf>
    <xf numFmtId="164" fontId="9" fillId="3" borderId="7" xfId="2" applyFont="1" applyFill="1" applyBorder="1" applyAlignment="1" applyProtection="1">
      <alignment horizontal="center" vertical="center"/>
      <protection locked="0"/>
    </xf>
    <xf numFmtId="167" fontId="4" fillId="0" borderId="0" xfId="1" applyNumberFormat="1" applyFont="1" applyBorder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 applyProtection="1">
      <alignment horizont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164" fontId="2" fillId="0" borderId="4" xfId="0" applyFont="1" applyBorder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5" fontId="1" fillId="0" borderId="0" xfId="0" applyNumberFormat="1" applyFont="1" applyAlignment="1" applyProtection="1">
      <alignment horizontal="center"/>
      <protection locked="0"/>
    </xf>
    <xf numFmtId="167" fontId="5" fillId="0" borderId="0" xfId="1" applyNumberFormat="1" applyFont="1" applyBorder="1" applyAlignment="1" applyProtection="1">
      <alignment horizontal="center"/>
      <protection locked="0"/>
    </xf>
    <xf numFmtId="3" fontId="1" fillId="2" borderId="9" xfId="1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1" applyNumberFormat="1" applyFont="1" applyFill="1" applyBorder="1" applyAlignment="1" applyProtection="1">
      <alignment horizontal="center" vertical="center" wrapText="1"/>
      <protection locked="0"/>
    </xf>
    <xf numFmtId="3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3" fontId="1" fillId="2" borderId="14" xfId="1" applyNumberFormat="1" applyFont="1" applyFill="1" applyBorder="1" applyAlignment="1" applyProtection="1">
      <alignment horizontal="center" vertical="center" wrapText="1"/>
      <protection locked="0"/>
    </xf>
    <xf numFmtId="3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3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Font="1" applyBorder="1" applyAlignment="1">
      <alignment horizontal="center" wrapText="1"/>
    </xf>
    <xf numFmtId="164" fontId="1" fillId="0" borderId="0" xfId="0" applyFont="1" applyAlignment="1">
      <alignment horizontal="center" wrapText="1"/>
    </xf>
    <xf numFmtId="164" fontId="1" fillId="0" borderId="0" xfId="0" applyFont="1" applyAlignment="1">
      <alignment horizontal="center" vertical="center" textRotation="90"/>
    </xf>
    <xf numFmtId="164" fontId="1" fillId="0" borderId="0" xfId="0" applyFont="1" applyAlignment="1" applyProtection="1">
      <alignment horizontal="center" wrapText="1"/>
      <protection locked="0"/>
    </xf>
    <xf numFmtId="167" fontId="4" fillId="0" borderId="0" xfId="1" applyNumberFormat="1" applyFont="1" applyBorder="1" applyAlignment="1" applyProtection="1">
      <alignment horizontal="center"/>
      <protection locked="0"/>
    </xf>
    <xf numFmtId="164" fontId="4" fillId="0" borderId="0" xfId="0" applyFont="1" applyAlignment="1" applyProtection="1">
      <alignment horizontal="center"/>
      <protection locked="0"/>
    </xf>
    <xf numFmtId="169" fontId="1" fillId="2" borderId="9" xfId="0" applyNumberFormat="1" applyFont="1" applyFill="1" applyBorder="1" applyAlignment="1">
      <alignment horizontal="center" vertical="center"/>
    </xf>
    <xf numFmtId="169" fontId="1" fillId="2" borderId="10" xfId="0" applyNumberFormat="1" applyFont="1" applyFill="1" applyBorder="1" applyAlignment="1">
      <alignment horizontal="center" vertical="center"/>
    </xf>
    <xf numFmtId="169" fontId="1" fillId="2" borderId="11" xfId="0" applyNumberFormat="1" applyFont="1" applyFill="1" applyBorder="1" applyAlignment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 wrapText="1"/>
      <protection locked="0"/>
    </xf>
    <xf numFmtId="167" fontId="5" fillId="0" borderId="0" xfId="1" applyNumberFormat="1" applyFont="1" applyBorder="1" applyAlignment="1" applyProtection="1">
      <alignment horizontal="center" wrapText="1"/>
      <protection locked="0"/>
    </xf>
    <xf numFmtId="3" fontId="1" fillId="4" borderId="9" xfId="1" applyNumberFormat="1" applyFont="1" applyFill="1" applyBorder="1" applyAlignment="1" applyProtection="1">
      <alignment horizontal="center" vertical="center" wrapText="1"/>
      <protection locked="0"/>
    </xf>
    <xf numFmtId="3" fontId="1" fillId="4" borderId="10" xfId="1" applyNumberFormat="1" applyFont="1" applyFill="1" applyBorder="1" applyAlignment="1" applyProtection="1">
      <alignment horizontal="center" vertical="center" wrapText="1"/>
      <protection locked="0"/>
    </xf>
    <xf numFmtId="3" fontId="1" fillId="4" borderId="11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Font="1" applyFill="1" applyBorder="1" applyAlignment="1">
      <alignment horizontal="center"/>
    </xf>
    <xf numFmtId="164" fontId="1" fillId="2" borderId="0" xfId="0" applyFont="1" applyFill="1" applyAlignment="1">
      <alignment horizontal="center"/>
    </xf>
    <xf numFmtId="166" fontId="2" fillId="0" borderId="0" xfId="0" applyNumberFormat="1" applyFont="1" applyAlignment="1" applyProtection="1">
      <alignment horizontal="left"/>
      <protection locked="0"/>
    </xf>
    <xf numFmtId="164" fontId="2" fillId="0" borderId="0" xfId="0" applyFont="1" applyAlignment="1">
      <alignment horizontal="left"/>
    </xf>
    <xf numFmtId="164" fontId="4" fillId="0" borderId="0" xfId="0" applyFont="1" applyAlignment="1">
      <alignment horizontal="left"/>
    </xf>
    <xf numFmtId="164" fontId="2" fillId="0" borderId="4" xfId="0" applyFont="1" applyBorder="1" applyAlignment="1" applyProtection="1">
      <alignment horizontal="center"/>
      <protection locked="0"/>
    </xf>
    <xf numFmtId="164" fontId="2" fillId="0" borderId="0" xfId="0" applyFont="1" applyAlignment="1" applyProtection="1">
      <alignment horizontal="center"/>
      <protection locked="0"/>
    </xf>
    <xf numFmtId="164" fontId="2" fillId="5" borderId="17" xfId="0" applyFont="1" applyFill="1" applyBorder="1" applyAlignment="1" applyProtection="1">
      <alignment horizontal="left"/>
      <protection locked="0"/>
    </xf>
    <xf numFmtId="164" fontId="2" fillId="5" borderId="18" xfId="0" applyFont="1" applyFill="1" applyBorder="1" applyAlignment="1" applyProtection="1">
      <alignment horizontal="left"/>
      <protection locked="0"/>
    </xf>
    <xf numFmtId="3" fontId="1" fillId="3" borderId="9" xfId="1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1" applyNumberFormat="1" applyFont="1" applyFill="1" applyBorder="1" applyAlignment="1" applyProtection="1">
      <alignment horizontal="center" vertical="center" wrapText="1"/>
      <protection locked="0"/>
    </xf>
    <xf numFmtId="3" fontId="1" fillId="3" borderId="11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Font="1" applyAlignment="1">
      <alignment horizontal="center"/>
    </xf>
    <xf numFmtId="164" fontId="12" fillId="0" borderId="0" xfId="0" applyFont="1" applyAlignment="1">
      <alignment horizontal="left"/>
    </xf>
    <xf numFmtId="164" fontId="24" fillId="0" borderId="21" xfId="0" applyFont="1" applyBorder="1" applyAlignment="1">
      <alignment horizontal="center" vertical="center"/>
    </xf>
    <xf numFmtId="164" fontId="24" fillId="0" borderId="22" xfId="0" applyFont="1" applyBorder="1" applyAlignment="1">
      <alignment horizontal="center" vertical="center"/>
    </xf>
    <xf numFmtId="164" fontId="24" fillId="0" borderId="23" xfId="0" applyFont="1" applyBorder="1" applyAlignment="1">
      <alignment horizontal="center" vertical="center"/>
    </xf>
  </cellXfs>
  <cellStyles count="5">
    <cellStyle name="Comma" xfId="1" builtinId="3"/>
    <cellStyle name="Hyperlink" xfId="3" builtinId="8"/>
    <cellStyle name="Normal" xfId="0" builtinId="0"/>
    <cellStyle name="Normal 2" xfId="2" xr:uid="{DAC80ED8-B9B4-4C78-BA98-B3C9288C9258}"/>
    <cellStyle name="Percent" xfId="4" builtinId="5"/>
  </cellStyles>
  <dxfs count="0"/>
  <tableStyles count="0" defaultTableStyle="TableStyleMedium2" defaultPivotStyle="PivotStyleLight16"/>
  <colors>
    <mruColors>
      <color rgb="FF1C31FC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208191</xdr:colOff>
      <xdr:row>0</xdr:row>
      <xdr:rowOff>67355</xdr:rowOff>
    </xdr:from>
    <xdr:to>
      <xdr:col>3</xdr:col>
      <xdr:colOff>428220</xdr:colOff>
      <xdr:row>6</xdr:row>
      <xdr:rowOff>710293</xdr:rowOff>
    </xdr:to>
    <xdr:pic>
      <xdr:nvPicPr>
        <xdr:cNvPr id="2" name="Picture 2" descr="castle">
          <a:extLst>
            <a:ext uri="{FF2B5EF4-FFF2-40B4-BE49-F238E27FC236}">
              <a16:creationId xmlns:a16="http://schemas.microsoft.com/office/drawing/2014/main" id="{EAC1BB15-1EFC-414A-BAA2-18AF4C12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01" y="65450"/>
          <a:ext cx="4618674" cy="4041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DD979-4DD8-4CFF-8027-437AB72FF971}">
  <dimension ref="A1:T90"/>
  <sheetViews>
    <sheetView tabSelected="1" zoomScale="30" zoomScaleNormal="30" workbookViewId="0">
      <pane xSplit="12" ySplit="10" topLeftCell="M11" activePane="bottomRight" state="frozen"/>
      <selection pane="topRight" activeCell="M1" sqref="M1"/>
      <selection pane="bottomLeft" activeCell="A12" sqref="A12"/>
      <selection pane="bottomRight" sqref="A1:R90"/>
    </sheetView>
  </sheetViews>
  <sheetFormatPr baseColWidth="10" defaultColWidth="9" defaultRowHeight="35"/>
  <cols>
    <col min="1" max="1" width="24.33203125" style="5" customWidth="1"/>
    <col min="2" max="2" width="20.1640625" style="5" customWidth="1"/>
    <col min="3" max="3" width="19.6640625" style="12" customWidth="1"/>
    <col min="4" max="4" width="74.33203125" style="4" customWidth="1"/>
    <col min="5" max="5" width="23.1640625" style="12" customWidth="1"/>
    <col min="6" max="6" width="26.33203125" style="220" customWidth="1"/>
    <col min="7" max="7" width="24.1640625" style="220" bestFit="1" customWidth="1"/>
    <col min="8" max="8" width="24.6640625" style="220" customWidth="1"/>
    <col min="9" max="9" width="36.6640625" style="12" customWidth="1"/>
    <col min="10" max="10" width="31.6640625" style="12" customWidth="1"/>
    <col min="11" max="11" width="27.1640625" style="12" customWidth="1"/>
    <col min="12" max="12" width="37.1640625" style="221" customWidth="1"/>
    <col min="13" max="14" width="28.1640625" style="220" customWidth="1"/>
    <col min="15" max="15" width="22.33203125" style="12" customWidth="1"/>
    <col min="16" max="16" width="148" style="4" bestFit="1" customWidth="1"/>
    <col min="17" max="17" width="33" style="222" customWidth="1"/>
    <col min="18" max="18" width="40.33203125" style="4" customWidth="1"/>
    <col min="19" max="19" width="26.1640625" style="4" customWidth="1"/>
    <col min="20" max="20" width="38.1640625" style="4" customWidth="1"/>
    <col min="21" max="16384" width="9" style="5"/>
  </cols>
  <sheetData>
    <row r="1" spans="1:20" ht="35" customHeight="1">
      <c r="A1" s="270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1" t="s">
        <v>1</v>
      </c>
      <c r="Q1" s="2"/>
      <c r="R1" s="3"/>
    </row>
    <row r="2" spans="1:20" ht="95.5" customHeight="1">
      <c r="A2" s="272" t="s">
        <v>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6">
        <v>44959</v>
      </c>
      <c r="Q2" s="7"/>
      <c r="R2" s="8"/>
    </row>
    <row r="3" spans="1:20" ht="44.25" customHeight="1">
      <c r="A3" s="274" t="s">
        <v>124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9"/>
      <c r="Q3" s="10"/>
      <c r="R3" s="8"/>
    </row>
    <row r="4" spans="1:20" ht="40.5" customHeight="1">
      <c r="A4" s="268" t="s">
        <v>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9"/>
      <c r="Q4" s="10"/>
      <c r="R4" s="8"/>
    </row>
    <row r="5" spans="1:20" ht="27" customHeight="1">
      <c r="A5" s="11"/>
      <c r="C5" s="5"/>
      <c r="D5" s="5"/>
      <c r="F5" s="5"/>
      <c r="G5" s="5"/>
      <c r="H5" s="5"/>
      <c r="I5" s="5"/>
      <c r="J5" s="5"/>
      <c r="K5" s="5"/>
      <c r="L5" s="5"/>
      <c r="M5" s="5"/>
      <c r="N5" s="5"/>
      <c r="O5" s="5"/>
      <c r="P5" s="13"/>
      <c r="Q5" s="10"/>
      <c r="R5" s="8"/>
    </row>
    <row r="6" spans="1:20" ht="27" customHeight="1">
      <c r="A6" s="14"/>
      <c r="B6" s="13"/>
      <c r="C6" s="13"/>
      <c r="D6" s="15"/>
      <c r="E6" s="276"/>
      <c r="F6" s="276"/>
      <c r="G6" s="276"/>
      <c r="H6" s="276"/>
      <c r="I6" s="16"/>
      <c r="J6" s="16"/>
      <c r="K6" s="17"/>
      <c r="L6" s="5"/>
      <c r="M6" s="17"/>
      <c r="N6" s="17"/>
      <c r="O6" s="17"/>
      <c r="P6" s="17"/>
      <c r="Q6" s="10"/>
      <c r="R6" s="8"/>
    </row>
    <row r="7" spans="1:20" ht="57" customHeight="1">
      <c r="A7" s="268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13"/>
      <c r="Q7" s="10"/>
      <c r="R7" s="8"/>
    </row>
    <row r="8" spans="1:20" s="12" customFormat="1" ht="39.75" customHeight="1">
      <c r="A8" s="284" t="s">
        <v>4</v>
      </c>
      <c r="B8" s="285" t="s">
        <v>5</v>
      </c>
      <c r="C8" s="286" t="s">
        <v>6</v>
      </c>
      <c r="D8" s="285" t="s">
        <v>7</v>
      </c>
      <c r="E8" s="287" t="s">
        <v>8</v>
      </c>
      <c r="F8" s="267" t="s">
        <v>9</v>
      </c>
      <c r="G8" s="267"/>
      <c r="H8" s="267" t="s">
        <v>10</v>
      </c>
      <c r="I8" s="267"/>
      <c r="J8" s="267"/>
      <c r="K8" s="18" t="s">
        <v>11</v>
      </c>
      <c r="L8" s="18"/>
      <c r="M8" s="18"/>
      <c r="N8" s="18"/>
      <c r="O8" s="18"/>
      <c r="P8" s="19"/>
      <c r="Q8" s="10"/>
      <c r="R8" s="20"/>
      <c r="S8" s="10"/>
      <c r="T8" s="10"/>
    </row>
    <row r="9" spans="1:20" s="12" customFormat="1" ht="136.5" customHeight="1">
      <c r="A9" s="284"/>
      <c r="B9" s="285"/>
      <c r="C9" s="286"/>
      <c r="D9" s="285"/>
      <c r="E9" s="287"/>
      <c r="F9" s="288" t="s">
        <v>12</v>
      </c>
      <c r="G9" s="289" t="s">
        <v>13</v>
      </c>
      <c r="H9" s="288" t="s">
        <v>12</v>
      </c>
      <c r="I9" s="289" t="s">
        <v>13</v>
      </c>
      <c r="J9" s="288" t="s">
        <v>14</v>
      </c>
      <c r="K9" s="293" t="s">
        <v>15</v>
      </c>
      <c r="L9" s="294" t="s">
        <v>16</v>
      </c>
      <c r="M9" s="277" t="s">
        <v>12</v>
      </c>
      <c r="N9" s="277" t="s">
        <v>13</v>
      </c>
      <c r="O9" s="21" t="s">
        <v>17</v>
      </c>
      <c r="P9" s="22" t="s">
        <v>18</v>
      </c>
      <c r="Q9" s="10" t="s">
        <v>19</v>
      </c>
      <c r="R9" s="20" t="s">
        <v>20</v>
      </c>
      <c r="S9" s="10" t="s">
        <v>21</v>
      </c>
      <c r="T9" s="10" t="s">
        <v>22</v>
      </c>
    </row>
    <row r="10" spans="1:20" ht="30" hidden="1" customHeight="1">
      <c r="A10" s="284"/>
      <c r="B10" s="285"/>
      <c r="C10" s="286"/>
      <c r="D10" s="285"/>
      <c r="E10" s="287"/>
      <c r="F10" s="288"/>
      <c r="G10" s="289"/>
      <c r="H10" s="288"/>
      <c r="I10" s="289"/>
      <c r="J10" s="288"/>
      <c r="K10" s="293"/>
      <c r="L10" s="294"/>
      <c r="M10" s="277"/>
      <c r="N10" s="277"/>
      <c r="O10" s="23" t="s">
        <v>23</v>
      </c>
      <c r="P10" s="24"/>
      <c r="Q10" s="10"/>
      <c r="R10" s="8"/>
    </row>
    <row r="11" spans="1:20" s="34" customFormat="1" ht="160.5" customHeight="1">
      <c r="A11" s="25" t="s">
        <v>24</v>
      </c>
      <c r="B11" s="26"/>
      <c r="C11" s="26"/>
      <c r="D11" s="27" t="s">
        <v>25</v>
      </c>
      <c r="E11" s="26"/>
      <c r="F11" s="26"/>
      <c r="G11" s="26"/>
      <c r="H11" s="26"/>
      <c r="I11" s="26"/>
      <c r="J11" s="26"/>
      <c r="K11" s="26"/>
      <c r="L11" s="26"/>
      <c r="M11" s="28">
        <v>44760</v>
      </c>
      <c r="N11" s="28">
        <v>44760</v>
      </c>
      <c r="O11" s="29" t="s">
        <v>24</v>
      </c>
      <c r="P11" s="30"/>
      <c r="Q11" s="31"/>
      <c r="R11" s="32"/>
      <c r="S11" s="33"/>
      <c r="T11" s="33"/>
    </row>
    <row r="12" spans="1:20" s="34" customFormat="1" ht="100.25" customHeight="1">
      <c r="A12" s="278" t="s">
        <v>26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80"/>
      <c r="M12" s="28">
        <v>44761</v>
      </c>
      <c r="N12" s="28">
        <v>44762</v>
      </c>
      <c r="O12" s="29"/>
      <c r="P12" s="30"/>
      <c r="Q12" s="31"/>
      <c r="R12" s="32"/>
      <c r="S12" s="33"/>
      <c r="T12" s="33"/>
    </row>
    <row r="13" spans="1:20" s="47" customFormat="1" ht="100.25" customHeight="1">
      <c r="A13" s="35">
        <v>578.6</v>
      </c>
      <c r="B13" s="36" t="s">
        <v>27</v>
      </c>
      <c r="C13" s="37">
        <v>-141.60000000000002</v>
      </c>
      <c r="D13" s="38" t="s">
        <v>28</v>
      </c>
      <c r="E13" s="39" t="s">
        <v>29</v>
      </c>
      <c r="F13" s="40">
        <v>44722</v>
      </c>
      <c r="G13" s="40">
        <v>44724</v>
      </c>
      <c r="H13" s="40"/>
      <c r="I13" s="40"/>
      <c r="J13" s="41"/>
      <c r="K13" s="41">
        <v>3027</v>
      </c>
      <c r="L13" s="42">
        <v>10169</v>
      </c>
      <c r="M13" s="28">
        <v>44763</v>
      </c>
      <c r="N13" s="28">
        <v>44771</v>
      </c>
      <c r="O13" s="29">
        <v>578.6</v>
      </c>
      <c r="P13" s="43" t="s">
        <v>30</v>
      </c>
      <c r="Q13" s="44" t="s">
        <v>31</v>
      </c>
      <c r="R13" s="45">
        <v>20</v>
      </c>
      <c r="S13" s="46"/>
      <c r="T13" s="46"/>
    </row>
    <row r="14" spans="1:20" s="47" customFormat="1" ht="100.25" customHeight="1">
      <c r="A14" s="281" t="s">
        <v>32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3"/>
      <c r="M14" s="28">
        <v>44772</v>
      </c>
      <c r="N14" s="28">
        <v>44773</v>
      </c>
      <c r="O14" s="29"/>
      <c r="P14" s="43"/>
      <c r="Q14" s="44"/>
      <c r="R14" s="48"/>
      <c r="S14" s="46"/>
      <c r="T14" s="46"/>
    </row>
    <row r="15" spans="1:20" s="47" customFormat="1" ht="100.25" customHeight="1">
      <c r="A15" s="49">
        <v>578.6</v>
      </c>
      <c r="B15" s="28" t="s">
        <v>27</v>
      </c>
      <c r="C15" s="28"/>
      <c r="D15" s="50" t="s">
        <v>28</v>
      </c>
      <c r="E15" s="28" t="s">
        <v>29</v>
      </c>
      <c r="F15" s="28"/>
      <c r="G15" s="28"/>
      <c r="H15" s="28"/>
      <c r="I15" s="28"/>
      <c r="J15" s="51"/>
      <c r="K15" s="51"/>
      <c r="L15" s="52"/>
      <c r="M15" s="28">
        <v>44774</v>
      </c>
      <c r="N15" s="28">
        <v>44774</v>
      </c>
      <c r="O15" s="29">
        <v>578.6</v>
      </c>
      <c r="P15" s="43" t="s">
        <v>30</v>
      </c>
      <c r="Q15" s="44"/>
      <c r="R15" s="45"/>
      <c r="S15" s="46"/>
      <c r="T15" s="46"/>
    </row>
    <row r="16" spans="1:20" s="57" customFormat="1" ht="100.25" customHeight="1">
      <c r="A16" s="53">
        <v>503.5</v>
      </c>
      <c r="B16" s="26" t="s">
        <v>27</v>
      </c>
      <c r="C16" s="54">
        <v>75.100000000000023</v>
      </c>
      <c r="D16" s="55" t="s">
        <v>33</v>
      </c>
      <c r="E16" s="56" t="s">
        <v>29</v>
      </c>
      <c r="F16" s="28">
        <v>44725</v>
      </c>
      <c r="G16" s="28">
        <v>44727</v>
      </c>
      <c r="H16" s="28"/>
      <c r="I16" s="28"/>
      <c r="J16" s="51"/>
      <c r="K16" s="51">
        <v>3000</v>
      </c>
      <c r="L16" s="52">
        <v>4501</v>
      </c>
      <c r="M16" s="28">
        <v>44775</v>
      </c>
      <c r="N16" s="28">
        <v>44780</v>
      </c>
      <c r="O16" s="29">
        <v>503.5</v>
      </c>
      <c r="P16" s="43" t="s">
        <v>34</v>
      </c>
      <c r="Q16" s="44" t="s">
        <v>31</v>
      </c>
      <c r="R16" s="45">
        <v>9</v>
      </c>
      <c r="S16" s="33"/>
      <c r="T16" s="33"/>
    </row>
    <row r="17" spans="1:20" s="57" customFormat="1" ht="100.25" customHeight="1">
      <c r="A17" s="53">
        <v>491.7</v>
      </c>
      <c r="B17" s="26" t="s">
        <v>27</v>
      </c>
      <c r="C17" s="54">
        <v>11.800000000000011</v>
      </c>
      <c r="D17" s="55" t="s">
        <v>35</v>
      </c>
      <c r="E17" s="56" t="s">
        <v>29</v>
      </c>
      <c r="F17" s="28">
        <v>44728</v>
      </c>
      <c r="G17" s="28">
        <v>44734</v>
      </c>
      <c r="H17" s="28"/>
      <c r="I17" s="28"/>
      <c r="J17" s="51"/>
      <c r="K17" s="51">
        <v>2579</v>
      </c>
      <c r="L17" s="52">
        <v>7046</v>
      </c>
      <c r="M17" s="28">
        <v>44780</v>
      </c>
      <c r="N17" s="28">
        <v>44785</v>
      </c>
      <c r="O17" s="29">
        <v>491.7</v>
      </c>
      <c r="P17" s="43" t="s">
        <v>30</v>
      </c>
      <c r="Q17" s="44" t="s">
        <v>31</v>
      </c>
      <c r="R17" s="45">
        <v>14</v>
      </c>
      <c r="S17" s="33"/>
      <c r="T17" s="33"/>
    </row>
    <row r="18" spans="1:20" s="57" customFormat="1" ht="100.25" customHeight="1">
      <c r="A18" s="281" t="s">
        <v>32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3"/>
      <c r="M18" s="28">
        <v>44786</v>
      </c>
      <c r="N18" s="28">
        <v>44787</v>
      </c>
      <c r="O18" s="29"/>
      <c r="P18" s="43"/>
      <c r="Q18" s="58"/>
      <c r="R18" s="48"/>
      <c r="S18" s="33"/>
      <c r="T18" s="33"/>
    </row>
    <row r="19" spans="1:20" s="57" customFormat="1" ht="100.25" customHeight="1">
      <c r="A19" s="53">
        <v>491.7</v>
      </c>
      <c r="B19" s="26" t="s">
        <v>27</v>
      </c>
      <c r="C19" s="54"/>
      <c r="D19" s="55" t="s">
        <v>35</v>
      </c>
      <c r="E19" s="56" t="s">
        <v>29</v>
      </c>
      <c r="F19" s="28"/>
      <c r="G19" s="28"/>
      <c r="H19" s="28"/>
      <c r="I19" s="28"/>
      <c r="J19" s="51"/>
      <c r="K19" s="51"/>
      <c r="L19" s="52"/>
      <c r="M19" s="28">
        <v>44788</v>
      </c>
      <c r="N19" s="28">
        <v>44789</v>
      </c>
      <c r="O19" s="29">
        <v>491.7</v>
      </c>
      <c r="P19" s="43" t="s">
        <v>30</v>
      </c>
      <c r="Q19" s="44"/>
      <c r="R19" s="45"/>
      <c r="S19" s="33"/>
      <c r="T19" s="33"/>
    </row>
    <row r="20" spans="1:20" s="57" customFormat="1" ht="100.25" customHeight="1">
      <c r="A20" s="53">
        <v>428.9</v>
      </c>
      <c r="B20" s="26" t="s">
        <v>27</v>
      </c>
      <c r="C20" s="54">
        <v>62.800000000000011</v>
      </c>
      <c r="D20" s="55" t="s">
        <v>36</v>
      </c>
      <c r="E20" s="56" t="s">
        <v>29</v>
      </c>
      <c r="F20" s="28">
        <v>44735</v>
      </c>
      <c r="G20" s="28">
        <v>44738</v>
      </c>
      <c r="H20" s="28"/>
      <c r="I20" s="28"/>
      <c r="J20" s="51"/>
      <c r="K20" s="51">
        <v>1390</v>
      </c>
      <c r="L20" s="52">
        <v>6219</v>
      </c>
      <c r="M20" s="28">
        <v>44790</v>
      </c>
      <c r="N20" s="28">
        <v>44797</v>
      </c>
      <c r="O20" s="29">
        <v>428.9</v>
      </c>
      <c r="P20" s="43" t="s">
        <v>30</v>
      </c>
      <c r="Q20" s="44" t="s">
        <v>31</v>
      </c>
      <c r="R20" s="45">
        <v>12</v>
      </c>
      <c r="S20" s="33"/>
      <c r="T20" s="33"/>
    </row>
    <row r="21" spans="1:20" s="57" customFormat="1" ht="100.25" customHeight="1">
      <c r="A21" s="53">
        <v>345.1</v>
      </c>
      <c r="B21" s="26" t="s">
        <v>37</v>
      </c>
      <c r="C21" s="54">
        <v>83.799999999999955</v>
      </c>
      <c r="D21" s="55" t="s">
        <v>38</v>
      </c>
      <c r="E21" s="56" t="s">
        <v>29</v>
      </c>
      <c r="F21" s="28">
        <v>44745</v>
      </c>
      <c r="G21" s="28">
        <v>44749</v>
      </c>
      <c r="H21" s="28"/>
      <c r="I21" s="28"/>
      <c r="J21" s="51"/>
      <c r="K21" s="51">
        <v>3921</v>
      </c>
      <c r="L21" s="52">
        <v>14608</v>
      </c>
      <c r="M21" s="28">
        <v>44798</v>
      </c>
      <c r="N21" s="28">
        <v>44799</v>
      </c>
      <c r="O21" s="29">
        <v>345.1</v>
      </c>
      <c r="P21" s="43" t="s">
        <v>30</v>
      </c>
      <c r="Q21" s="59" t="s">
        <v>39</v>
      </c>
      <c r="R21" s="45">
        <v>28</v>
      </c>
      <c r="S21" s="33"/>
      <c r="T21" s="33"/>
    </row>
    <row r="22" spans="1:20" s="57" customFormat="1" ht="100.25" customHeight="1">
      <c r="A22" s="281" t="s">
        <v>32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3"/>
      <c r="M22" s="28">
        <v>44800</v>
      </c>
      <c r="N22" s="28">
        <v>44801</v>
      </c>
      <c r="O22" s="29"/>
      <c r="P22" s="43"/>
      <c r="Q22" s="58"/>
      <c r="R22" s="48"/>
      <c r="S22" s="33"/>
      <c r="T22" s="33"/>
    </row>
    <row r="23" spans="1:20" s="57" customFormat="1" ht="100.25" customHeight="1">
      <c r="A23" s="53">
        <v>345.1</v>
      </c>
      <c r="B23" s="26" t="s">
        <v>37</v>
      </c>
      <c r="C23" s="54"/>
      <c r="D23" s="55" t="s">
        <v>38</v>
      </c>
      <c r="E23" s="56" t="s">
        <v>29</v>
      </c>
      <c r="F23" s="28"/>
      <c r="G23" s="28"/>
      <c r="H23" s="28"/>
      <c r="I23" s="28"/>
      <c r="J23" s="51"/>
      <c r="K23" s="51"/>
      <c r="L23" s="52"/>
      <c r="M23" s="28">
        <v>44802</v>
      </c>
      <c r="N23" s="28">
        <v>44810</v>
      </c>
      <c r="O23" s="29">
        <v>345.1</v>
      </c>
      <c r="P23" s="43" t="s">
        <v>30</v>
      </c>
      <c r="Q23" s="59"/>
      <c r="R23" s="48"/>
      <c r="S23" s="33"/>
      <c r="T23" s="33"/>
    </row>
    <row r="24" spans="1:20" s="57" customFormat="1" ht="100.25" customHeight="1">
      <c r="A24" s="53">
        <v>344.5</v>
      </c>
      <c r="B24" s="26" t="s">
        <v>37</v>
      </c>
      <c r="C24" s="54">
        <v>0.60000000000002274</v>
      </c>
      <c r="D24" s="55" t="s">
        <v>40</v>
      </c>
      <c r="E24" s="56" t="s">
        <v>29</v>
      </c>
      <c r="F24" s="28">
        <v>44750</v>
      </c>
      <c r="G24" s="28">
        <v>44751</v>
      </c>
      <c r="H24" s="28"/>
      <c r="I24" s="28"/>
      <c r="J24" s="51"/>
      <c r="K24" s="51">
        <v>1549</v>
      </c>
      <c r="L24" s="52">
        <v>7309</v>
      </c>
      <c r="M24" s="28">
        <v>44811</v>
      </c>
      <c r="N24" s="28">
        <v>44813</v>
      </c>
      <c r="O24" s="29">
        <v>344.5</v>
      </c>
      <c r="P24" s="43" t="s">
        <v>30</v>
      </c>
      <c r="Q24" s="59" t="s">
        <v>39</v>
      </c>
      <c r="R24" s="45">
        <v>14</v>
      </c>
      <c r="S24" s="33"/>
      <c r="T24" s="33"/>
    </row>
    <row r="25" spans="1:20" s="57" customFormat="1" ht="100.25" customHeight="1">
      <c r="A25" s="278" t="s">
        <v>32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80"/>
      <c r="M25" s="28">
        <v>44814</v>
      </c>
      <c r="N25" s="28">
        <v>44815</v>
      </c>
      <c r="O25" s="29"/>
      <c r="P25" s="43"/>
      <c r="Q25" s="58"/>
      <c r="R25" s="48"/>
      <c r="S25" s="33"/>
      <c r="T25" s="33"/>
    </row>
    <row r="26" spans="1:20" s="57" customFormat="1" ht="100.25" customHeight="1">
      <c r="A26" s="53">
        <v>344.5</v>
      </c>
      <c r="B26" s="26" t="s">
        <v>37</v>
      </c>
      <c r="C26" s="54"/>
      <c r="D26" s="55" t="s">
        <v>40</v>
      </c>
      <c r="E26" s="56" t="s">
        <v>29</v>
      </c>
      <c r="F26" s="28"/>
      <c r="G26" s="28"/>
      <c r="H26" s="28"/>
      <c r="I26" s="28"/>
      <c r="J26" s="51"/>
      <c r="K26" s="51"/>
      <c r="L26" s="52"/>
      <c r="M26" s="28">
        <v>44816</v>
      </c>
      <c r="N26" s="28">
        <v>44818</v>
      </c>
      <c r="O26" s="29">
        <v>344.5</v>
      </c>
      <c r="P26" s="43" t="s">
        <v>30</v>
      </c>
      <c r="Q26" s="59"/>
      <c r="R26" s="48"/>
      <c r="S26" s="33"/>
      <c r="T26" s="33"/>
    </row>
    <row r="27" spans="1:20" s="57" customFormat="1" ht="100.25" customHeight="1">
      <c r="A27" s="53">
        <v>330.6</v>
      </c>
      <c r="B27" s="26" t="s">
        <v>27</v>
      </c>
      <c r="C27" s="54">
        <v>13.899999999999977</v>
      </c>
      <c r="D27" s="55" t="s">
        <v>41</v>
      </c>
      <c r="E27" s="56" t="s">
        <v>42</v>
      </c>
      <c r="F27" s="28">
        <v>44755</v>
      </c>
      <c r="G27" s="28">
        <v>44757</v>
      </c>
      <c r="H27" s="60"/>
      <c r="I27" s="60"/>
      <c r="J27" s="60"/>
      <c r="K27" s="51">
        <v>902</v>
      </c>
      <c r="L27" s="52">
        <v>2982</v>
      </c>
      <c r="M27" s="28">
        <v>44819</v>
      </c>
      <c r="N27" s="28">
        <v>44821</v>
      </c>
      <c r="O27" s="29">
        <v>330.6</v>
      </c>
      <c r="P27" s="43" t="s">
        <v>30</v>
      </c>
      <c r="Q27" s="59" t="s">
        <v>39</v>
      </c>
      <c r="R27" s="45">
        <v>6</v>
      </c>
      <c r="S27" s="33"/>
      <c r="T27" s="33"/>
    </row>
    <row r="28" spans="1:20" s="57" customFormat="1" ht="100.25" customHeight="1">
      <c r="A28" s="61">
        <v>239.3</v>
      </c>
      <c r="B28" s="62" t="s">
        <v>27</v>
      </c>
      <c r="C28" s="63">
        <v>91.300000000000011</v>
      </c>
      <c r="D28" s="64" t="s">
        <v>43</v>
      </c>
      <c r="E28" s="65" t="s">
        <v>29</v>
      </c>
      <c r="F28" s="66">
        <v>44795</v>
      </c>
      <c r="G28" s="66">
        <v>44797</v>
      </c>
      <c r="H28" s="66"/>
      <c r="I28" s="66"/>
      <c r="J28" s="67"/>
      <c r="K28" s="68">
        <v>3299</v>
      </c>
      <c r="L28" s="69">
        <v>21445</v>
      </c>
      <c r="M28" s="66">
        <v>44822</v>
      </c>
      <c r="N28" s="66">
        <v>44827</v>
      </c>
      <c r="O28" s="70">
        <v>239.3</v>
      </c>
      <c r="P28" s="43" t="s">
        <v>44</v>
      </c>
      <c r="Q28" s="59" t="s">
        <v>39</v>
      </c>
      <c r="R28" s="45">
        <v>41</v>
      </c>
      <c r="S28" s="33"/>
      <c r="T28" s="33"/>
    </row>
    <row r="29" spans="1:20" s="57" customFormat="1" ht="100.25" customHeight="1">
      <c r="A29" s="278" t="s">
        <v>32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80"/>
      <c r="M29" s="66">
        <v>44828</v>
      </c>
      <c r="N29" s="66">
        <v>44829</v>
      </c>
      <c r="O29" s="29"/>
      <c r="P29" s="43"/>
      <c r="Q29" s="58"/>
      <c r="R29" s="48"/>
      <c r="S29" s="33"/>
      <c r="T29" s="33"/>
    </row>
    <row r="30" spans="1:20" s="57" customFormat="1" ht="100.25" customHeight="1">
      <c r="A30" s="61">
        <v>239.3</v>
      </c>
      <c r="B30" s="62" t="s">
        <v>27</v>
      </c>
      <c r="C30" s="63"/>
      <c r="D30" s="64" t="s">
        <v>43</v>
      </c>
      <c r="E30" s="65" t="s">
        <v>29</v>
      </c>
      <c r="F30" s="66"/>
      <c r="G30" s="66"/>
      <c r="H30" s="66"/>
      <c r="I30" s="66"/>
      <c r="J30" s="67"/>
      <c r="K30" s="67"/>
      <c r="L30" s="67"/>
      <c r="M30" s="66">
        <v>44830</v>
      </c>
      <c r="N30" s="66">
        <v>44840</v>
      </c>
      <c r="O30" s="70">
        <v>239.3</v>
      </c>
      <c r="P30" s="43" t="s">
        <v>44</v>
      </c>
      <c r="Q30" s="59"/>
      <c r="R30" s="48"/>
      <c r="S30" s="33"/>
      <c r="T30" s="33"/>
    </row>
    <row r="31" spans="1:20" s="57" customFormat="1" ht="100.25" customHeight="1">
      <c r="A31" s="61">
        <v>193.6</v>
      </c>
      <c r="B31" s="62" t="s">
        <v>27</v>
      </c>
      <c r="C31" s="63">
        <v>45.700000000000017</v>
      </c>
      <c r="D31" s="64" t="s">
        <v>45</v>
      </c>
      <c r="E31" s="65" t="s">
        <v>29</v>
      </c>
      <c r="F31" s="66">
        <v>44798</v>
      </c>
      <c r="G31" s="66">
        <v>44807</v>
      </c>
      <c r="H31" s="66"/>
      <c r="I31" s="66"/>
      <c r="J31" s="68"/>
      <c r="K31" s="68">
        <v>1511</v>
      </c>
      <c r="L31" s="69">
        <v>8283</v>
      </c>
      <c r="M31" s="66">
        <v>44841</v>
      </c>
      <c r="N31" s="66">
        <v>44841</v>
      </c>
      <c r="O31" s="70">
        <v>193.6</v>
      </c>
      <c r="P31" s="43" t="s">
        <v>125</v>
      </c>
      <c r="Q31" s="59" t="s">
        <v>39</v>
      </c>
      <c r="R31" s="45">
        <v>18</v>
      </c>
      <c r="S31" s="33"/>
      <c r="T31" s="33"/>
    </row>
    <row r="32" spans="1:20" s="57" customFormat="1" ht="100.25" customHeight="1">
      <c r="A32" s="278" t="s">
        <v>32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80"/>
      <c r="M32" s="66">
        <v>44842</v>
      </c>
      <c r="N32" s="66">
        <v>44843</v>
      </c>
      <c r="O32" s="70"/>
      <c r="P32" s="43"/>
      <c r="Q32" s="59"/>
      <c r="R32" s="45"/>
      <c r="S32" s="33"/>
      <c r="T32" s="33"/>
    </row>
    <row r="33" spans="1:20" s="57" customFormat="1" ht="100.25" customHeight="1">
      <c r="A33" s="61">
        <v>193.6</v>
      </c>
      <c r="B33" s="62" t="s">
        <v>27</v>
      </c>
      <c r="C33" s="63"/>
      <c r="D33" s="64" t="s">
        <v>45</v>
      </c>
      <c r="E33" s="65" t="s">
        <v>29</v>
      </c>
      <c r="F33" s="66"/>
      <c r="G33" s="66"/>
      <c r="H33" s="66"/>
      <c r="I33" s="66"/>
      <c r="J33" s="68"/>
      <c r="K33" s="68"/>
      <c r="L33" s="69"/>
      <c r="M33" s="66">
        <v>44844</v>
      </c>
      <c r="N33" s="66">
        <v>44849</v>
      </c>
      <c r="O33" s="70">
        <v>193.6</v>
      </c>
      <c r="P33" s="43" t="s">
        <v>125</v>
      </c>
      <c r="Q33" s="59"/>
      <c r="R33" s="45"/>
      <c r="S33" s="33"/>
      <c r="T33" s="33"/>
    </row>
    <row r="34" spans="1:20" s="57" customFormat="1" ht="100.25" customHeight="1">
      <c r="A34" s="290" t="s">
        <v>46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2"/>
      <c r="M34" s="66">
        <v>44850</v>
      </c>
      <c r="N34" s="66">
        <v>44850</v>
      </c>
      <c r="O34" s="70"/>
      <c r="P34" s="43"/>
      <c r="Q34" s="59"/>
      <c r="R34" s="45"/>
      <c r="S34" s="33"/>
      <c r="T34" s="33"/>
    </row>
    <row r="35" spans="1:20" s="57" customFormat="1" ht="100.25" customHeight="1">
      <c r="A35" s="61">
        <v>111.3</v>
      </c>
      <c r="B35" s="62" t="s">
        <v>37</v>
      </c>
      <c r="C35" s="264">
        <v>82.3</v>
      </c>
      <c r="D35" s="71" t="s">
        <v>47</v>
      </c>
      <c r="E35" s="65" t="s">
        <v>29</v>
      </c>
      <c r="F35" s="66">
        <v>44827</v>
      </c>
      <c r="G35" s="66">
        <v>44828</v>
      </c>
      <c r="H35" s="66"/>
      <c r="I35" s="66"/>
      <c r="J35" s="68"/>
      <c r="K35" s="68">
        <v>1147</v>
      </c>
      <c r="L35" s="69">
        <v>5682</v>
      </c>
      <c r="M35" s="66">
        <v>44851</v>
      </c>
      <c r="N35" s="66">
        <v>44855</v>
      </c>
      <c r="O35" s="70">
        <v>111.3</v>
      </c>
      <c r="P35" s="43" t="s">
        <v>48</v>
      </c>
      <c r="Q35" s="59" t="s">
        <v>39</v>
      </c>
      <c r="R35" s="45">
        <v>12</v>
      </c>
      <c r="S35" s="33"/>
      <c r="T35" s="33"/>
    </row>
    <row r="36" spans="1:20" s="57" customFormat="1" ht="100.25" customHeight="1">
      <c r="A36" s="278" t="s">
        <v>32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80"/>
      <c r="M36" s="66">
        <v>44856</v>
      </c>
      <c r="N36" s="66">
        <v>44857</v>
      </c>
      <c r="O36" s="70"/>
      <c r="P36" s="43"/>
      <c r="Q36" s="59"/>
      <c r="R36" s="45"/>
      <c r="S36" s="33"/>
      <c r="T36" s="33"/>
    </row>
    <row r="37" spans="1:20" s="57" customFormat="1" ht="100.25" customHeight="1">
      <c r="A37" s="61">
        <v>70.7</v>
      </c>
      <c r="B37" s="62" t="s">
        <v>37</v>
      </c>
      <c r="C37" s="264">
        <v>40.599999999999994</v>
      </c>
      <c r="D37" s="64" t="s">
        <v>49</v>
      </c>
      <c r="E37" s="65" t="s">
        <v>50</v>
      </c>
      <c r="F37" s="66">
        <v>44839</v>
      </c>
      <c r="G37" s="66">
        <v>44846</v>
      </c>
      <c r="H37" s="66"/>
      <c r="I37" s="66"/>
      <c r="J37" s="60"/>
      <c r="K37" s="68">
        <v>1218</v>
      </c>
      <c r="L37" s="69">
        <v>5752</v>
      </c>
      <c r="M37" s="66">
        <v>44858</v>
      </c>
      <c r="N37" s="66">
        <v>44862</v>
      </c>
      <c r="O37" s="70">
        <v>70.7</v>
      </c>
      <c r="P37" s="43" t="s">
        <v>51</v>
      </c>
      <c r="Q37" s="59" t="s">
        <v>39</v>
      </c>
      <c r="R37" s="45">
        <v>12</v>
      </c>
      <c r="S37" s="33"/>
      <c r="T37" s="33"/>
    </row>
    <row r="38" spans="1:20" s="57" customFormat="1" ht="100.25" customHeight="1">
      <c r="A38" s="278" t="s">
        <v>52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80"/>
      <c r="M38" s="72">
        <v>44863</v>
      </c>
      <c r="N38" s="72">
        <v>44864</v>
      </c>
      <c r="O38" s="70"/>
      <c r="P38" s="43"/>
      <c r="Q38" s="59"/>
      <c r="R38" s="45"/>
      <c r="S38" s="33"/>
      <c r="T38" s="33"/>
    </row>
    <row r="39" spans="1:20" s="57" customFormat="1" ht="100.25" customHeight="1">
      <c r="A39" s="53">
        <v>344</v>
      </c>
      <c r="B39" s="26" t="s">
        <v>37</v>
      </c>
      <c r="C39" s="54">
        <v>-273.3</v>
      </c>
      <c r="D39" s="55" t="s">
        <v>53</v>
      </c>
      <c r="E39" s="56" t="s">
        <v>29</v>
      </c>
      <c r="F39" s="28">
        <v>44752</v>
      </c>
      <c r="G39" s="28">
        <v>44754</v>
      </c>
      <c r="H39" s="28">
        <v>44827</v>
      </c>
      <c r="I39" s="28">
        <v>44863</v>
      </c>
      <c r="J39" s="67">
        <v>271000</v>
      </c>
      <c r="K39" s="51">
        <v>3905</v>
      </c>
      <c r="L39" s="52">
        <v>21600</v>
      </c>
      <c r="M39" s="28">
        <v>44865</v>
      </c>
      <c r="N39" s="28">
        <v>44869</v>
      </c>
      <c r="O39" s="29">
        <v>344</v>
      </c>
      <c r="P39" s="43" t="s">
        <v>54</v>
      </c>
      <c r="Q39" s="59" t="s">
        <v>39</v>
      </c>
      <c r="R39" s="45">
        <v>51</v>
      </c>
      <c r="S39" s="33"/>
      <c r="T39" s="33"/>
    </row>
    <row r="40" spans="1:20" s="57" customFormat="1" ht="100.25" customHeight="1">
      <c r="A40" s="278" t="s">
        <v>32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80"/>
      <c r="M40" s="28">
        <v>44870</v>
      </c>
      <c r="N40" s="28">
        <v>44871</v>
      </c>
      <c r="O40" s="29"/>
      <c r="P40" s="43"/>
      <c r="Q40" s="59"/>
      <c r="R40" s="45"/>
      <c r="S40" s="33"/>
      <c r="T40" s="33"/>
    </row>
    <row r="41" spans="1:20" s="57" customFormat="1" ht="100.25" customHeight="1">
      <c r="A41" s="53">
        <v>344</v>
      </c>
      <c r="B41" s="26" t="s">
        <v>37</v>
      </c>
      <c r="C41" s="54"/>
      <c r="D41" s="55" t="s">
        <v>53</v>
      </c>
      <c r="E41" s="56" t="s">
        <v>29</v>
      </c>
      <c r="F41" s="56"/>
      <c r="G41" s="56"/>
      <c r="H41" s="56"/>
      <c r="I41" s="56"/>
      <c r="J41" s="56"/>
      <c r="K41" s="56"/>
      <c r="L41" s="56"/>
      <c r="M41" s="28">
        <v>44872</v>
      </c>
      <c r="N41" s="28">
        <v>44883</v>
      </c>
      <c r="O41" s="29">
        <v>344</v>
      </c>
      <c r="P41" s="43" t="s">
        <v>54</v>
      </c>
      <c r="Q41" s="59"/>
      <c r="R41" s="45"/>
      <c r="S41" s="33"/>
      <c r="T41" s="33"/>
    </row>
    <row r="42" spans="1:20" s="57" customFormat="1" ht="100.25" customHeight="1">
      <c r="A42" s="278" t="s">
        <v>32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80"/>
      <c r="M42" s="28">
        <v>44884</v>
      </c>
      <c r="N42" s="28">
        <v>44885</v>
      </c>
      <c r="O42" s="29"/>
      <c r="P42" s="43"/>
      <c r="Q42" s="59"/>
      <c r="R42" s="45"/>
      <c r="S42" s="33"/>
      <c r="T42" s="33"/>
    </row>
    <row r="43" spans="1:20" s="57" customFormat="1" ht="100.25" customHeight="1">
      <c r="A43" s="278" t="s">
        <v>55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80"/>
      <c r="M43" s="28">
        <v>44886</v>
      </c>
      <c r="N43" s="28">
        <v>44892</v>
      </c>
      <c r="O43" s="29"/>
      <c r="P43" s="43"/>
      <c r="Q43" s="59"/>
      <c r="R43" s="45"/>
      <c r="S43" s="33"/>
      <c r="T43" s="33"/>
    </row>
    <row r="44" spans="1:20" s="57" customFormat="1" ht="100.25" customHeight="1">
      <c r="A44" s="53">
        <v>344</v>
      </c>
      <c r="B44" s="26" t="s">
        <v>37</v>
      </c>
      <c r="C44" s="54"/>
      <c r="D44" s="55" t="s">
        <v>53</v>
      </c>
      <c r="E44" s="56" t="s">
        <v>29</v>
      </c>
      <c r="F44" s="56"/>
      <c r="G44" s="56"/>
      <c r="H44" s="56"/>
      <c r="I44" s="56"/>
      <c r="J44" s="56"/>
      <c r="K44" s="56"/>
      <c r="L44" s="56"/>
      <c r="M44" s="28">
        <v>44893</v>
      </c>
      <c r="N44" s="28">
        <v>44896</v>
      </c>
      <c r="O44" s="29">
        <v>344</v>
      </c>
      <c r="P44" s="43" t="s">
        <v>56</v>
      </c>
      <c r="Q44" s="59"/>
      <c r="R44" s="45"/>
      <c r="S44" s="33"/>
      <c r="T44" s="33"/>
    </row>
    <row r="45" spans="1:20" s="57" customFormat="1" ht="100.25" customHeight="1">
      <c r="A45" s="53">
        <v>336.8</v>
      </c>
      <c r="B45" s="26" t="s">
        <v>37</v>
      </c>
      <c r="C45" s="54">
        <v>7.1999999999999886</v>
      </c>
      <c r="D45" s="55" t="s">
        <v>57</v>
      </c>
      <c r="E45" s="56" t="s">
        <v>29</v>
      </c>
      <c r="F45" s="28">
        <v>44739</v>
      </c>
      <c r="G45" s="28">
        <v>44744</v>
      </c>
      <c r="H45" s="28">
        <v>44864</v>
      </c>
      <c r="I45" s="28">
        <v>44881</v>
      </c>
      <c r="J45" s="67">
        <v>160000</v>
      </c>
      <c r="K45" s="51">
        <v>1673</v>
      </c>
      <c r="L45" s="52">
        <v>8391</v>
      </c>
      <c r="M45" s="28">
        <v>44897</v>
      </c>
      <c r="N45" s="28">
        <v>44897</v>
      </c>
      <c r="O45" s="29">
        <v>336.8</v>
      </c>
      <c r="P45" s="43" t="s">
        <v>54</v>
      </c>
      <c r="Q45" s="59" t="s">
        <v>39</v>
      </c>
      <c r="R45" s="45">
        <v>20</v>
      </c>
      <c r="S45" s="33"/>
      <c r="T45" s="33"/>
    </row>
    <row r="46" spans="1:20" s="57" customFormat="1" ht="100.25" customHeight="1">
      <c r="A46" s="278" t="s">
        <v>32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80"/>
      <c r="M46" s="28">
        <v>44898</v>
      </c>
      <c r="N46" s="28">
        <v>44899</v>
      </c>
      <c r="O46" s="29"/>
      <c r="P46" s="43"/>
      <c r="Q46" s="59"/>
      <c r="R46" s="45"/>
      <c r="S46" s="33"/>
      <c r="T46" s="33"/>
    </row>
    <row r="47" spans="1:20" s="57" customFormat="1" ht="100.25" customHeight="1">
      <c r="A47" s="53">
        <v>336.8</v>
      </c>
      <c r="B47" s="26" t="s">
        <v>37</v>
      </c>
      <c r="C47" s="54"/>
      <c r="D47" s="55" t="s">
        <v>57</v>
      </c>
      <c r="E47" s="56" t="s">
        <v>29</v>
      </c>
      <c r="F47" s="56"/>
      <c r="G47" s="56"/>
      <c r="H47" s="56"/>
      <c r="I47" s="56"/>
      <c r="J47" s="56"/>
      <c r="K47" s="56"/>
      <c r="L47" s="56"/>
      <c r="M47" s="28">
        <v>44900</v>
      </c>
      <c r="N47" s="28">
        <v>44905</v>
      </c>
      <c r="O47" s="29">
        <v>336.8</v>
      </c>
      <c r="P47" s="43" t="s">
        <v>54</v>
      </c>
      <c r="Q47" s="59"/>
      <c r="R47" s="45"/>
      <c r="S47" s="33"/>
      <c r="T47" s="33"/>
    </row>
    <row r="48" spans="1:20" s="57" customFormat="1" ht="100.25" customHeight="1">
      <c r="A48" s="278" t="s">
        <v>58</v>
      </c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80"/>
      <c r="M48" s="72">
        <v>44906</v>
      </c>
      <c r="N48" s="72">
        <v>44906</v>
      </c>
      <c r="O48" s="29"/>
      <c r="P48" s="43"/>
      <c r="Q48" s="59"/>
      <c r="R48" s="45"/>
      <c r="S48" s="33"/>
      <c r="T48" s="33"/>
    </row>
    <row r="49" spans="1:20" s="57" customFormat="1" ht="100.25" customHeight="1">
      <c r="A49" s="61">
        <v>138.69999999999999</v>
      </c>
      <c r="B49" s="62" t="s">
        <v>37</v>
      </c>
      <c r="C49" s="63">
        <v>198.10000000000002</v>
      </c>
      <c r="D49" s="64" t="s">
        <v>59</v>
      </c>
      <c r="E49" s="65" t="s">
        <v>50</v>
      </c>
      <c r="F49" s="66">
        <v>44819</v>
      </c>
      <c r="G49" s="66">
        <v>44826</v>
      </c>
      <c r="H49" s="66"/>
      <c r="I49" s="66"/>
      <c r="J49" s="68"/>
      <c r="K49" s="68">
        <v>2708</v>
      </c>
      <c r="L49" s="69">
        <v>12449</v>
      </c>
      <c r="M49" s="66">
        <v>44907</v>
      </c>
      <c r="N49" s="66">
        <v>44911</v>
      </c>
      <c r="O49" s="70">
        <v>138.69999999999999</v>
      </c>
      <c r="P49" s="43" t="s">
        <v>60</v>
      </c>
      <c r="Q49" s="59" t="s">
        <v>39</v>
      </c>
      <c r="R49" s="45">
        <v>24</v>
      </c>
      <c r="S49" s="33"/>
      <c r="T49" s="33"/>
    </row>
    <row r="50" spans="1:20" s="57" customFormat="1" ht="100.25" customHeight="1">
      <c r="A50" s="278" t="s">
        <v>32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80"/>
      <c r="M50" s="66">
        <v>44912</v>
      </c>
      <c r="N50" s="66">
        <v>44913</v>
      </c>
      <c r="O50" s="70"/>
      <c r="P50" s="43"/>
      <c r="Q50" s="59"/>
      <c r="R50" s="45"/>
      <c r="S50" s="33"/>
      <c r="T50" s="33"/>
    </row>
    <row r="51" spans="1:20" s="57" customFormat="1" ht="100.25" customHeight="1">
      <c r="A51" s="65">
        <v>138.69999999999999</v>
      </c>
      <c r="B51" s="65" t="s">
        <v>27</v>
      </c>
      <c r="C51" s="264"/>
      <c r="D51" s="265" t="s">
        <v>59</v>
      </c>
      <c r="E51" s="65" t="s">
        <v>42</v>
      </c>
      <c r="F51" s="66"/>
      <c r="G51" s="66"/>
      <c r="H51" s="66"/>
      <c r="I51" s="66"/>
      <c r="J51" s="68"/>
      <c r="K51" s="68"/>
      <c r="L51" s="224"/>
      <c r="M51" s="66">
        <v>44914</v>
      </c>
      <c r="N51" s="66">
        <v>44918</v>
      </c>
      <c r="O51" s="70">
        <v>138.69999999999999</v>
      </c>
      <c r="P51" s="43" t="s">
        <v>60</v>
      </c>
      <c r="Q51" s="59"/>
      <c r="R51" s="45"/>
      <c r="S51" s="33"/>
      <c r="T51" s="33"/>
    </row>
    <row r="52" spans="1:20" s="57" customFormat="1" ht="100.25" customHeight="1">
      <c r="A52" s="281" t="s">
        <v>61</v>
      </c>
      <c r="B52" s="282"/>
      <c r="C52" s="282"/>
      <c r="D52" s="282"/>
      <c r="E52" s="282"/>
      <c r="F52" s="282"/>
      <c r="G52" s="282"/>
      <c r="H52" s="282"/>
      <c r="I52" s="282"/>
      <c r="J52" s="282"/>
      <c r="K52" s="282"/>
      <c r="L52" s="283"/>
      <c r="M52" s="66">
        <v>44919</v>
      </c>
      <c r="N52" s="66">
        <v>44927</v>
      </c>
      <c r="O52" s="70"/>
      <c r="P52" s="43"/>
      <c r="Q52" s="59"/>
      <c r="R52" s="45"/>
      <c r="S52" s="33"/>
      <c r="T52" s="33"/>
    </row>
    <row r="53" spans="1:20" s="57" customFormat="1" ht="100.25" customHeight="1">
      <c r="A53" s="65">
        <v>138.69999999999999</v>
      </c>
      <c r="B53" s="65" t="s">
        <v>27</v>
      </c>
      <c r="C53" s="264"/>
      <c r="D53" s="265" t="s">
        <v>59</v>
      </c>
      <c r="E53" s="65" t="s">
        <v>42</v>
      </c>
      <c r="F53" s="66"/>
      <c r="G53" s="66"/>
      <c r="H53" s="66"/>
      <c r="I53" s="66"/>
      <c r="J53" s="66"/>
      <c r="K53" s="66"/>
      <c r="L53" s="66"/>
      <c r="M53" s="66">
        <v>44928</v>
      </c>
      <c r="N53" s="66">
        <v>44931</v>
      </c>
      <c r="O53" s="70">
        <v>138.69999999999999</v>
      </c>
      <c r="P53" s="43" t="s">
        <v>60</v>
      </c>
      <c r="Q53" s="59"/>
      <c r="R53" s="45"/>
      <c r="S53" s="33"/>
      <c r="T53" s="33"/>
    </row>
    <row r="54" spans="1:20" s="57" customFormat="1" ht="100.25" customHeight="1">
      <c r="A54" s="65">
        <v>99.8</v>
      </c>
      <c r="B54" s="65" t="s">
        <v>27</v>
      </c>
      <c r="C54" s="264">
        <v>38.899999999999991</v>
      </c>
      <c r="D54" s="265" t="s">
        <v>62</v>
      </c>
      <c r="E54" s="65" t="s">
        <v>42</v>
      </c>
      <c r="F54" s="66">
        <v>44829</v>
      </c>
      <c r="G54" s="66">
        <v>44838</v>
      </c>
      <c r="H54" s="66"/>
      <c r="I54" s="66"/>
      <c r="J54" s="68"/>
      <c r="K54" s="68">
        <v>2596</v>
      </c>
      <c r="L54" s="263">
        <v>18434</v>
      </c>
      <c r="M54" s="66">
        <v>44932</v>
      </c>
      <c r="N54" s="66">
        <v>44939</v>
      </c>
      <c r="O54" s="70">
        <v>99.8</v>
      </c>
      <c r="P54" s="43" t="s">
        <v>63</v>
      </c>
      <c r="Q54" s="59" t="s">
        <v>39</v>
      </c>
      <c r="R54" s="45">
        <v>35</v>
      </c>
      <c r="S54" s="33"/>
      <c r="T54" s="33"/>
    </row>
    <row r="55" spans="1:20" s="57" customFormat="1" ht="100.25" customHeight="1">
      <c r="A55" s="278" t="s">
        <v>32</v>
      </c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80"/>
      <c r="M55" s="66">
        <v>44940</v>
      </c>
      <c r="N55" s="66">
        <v>44941</v>
      </c>
      <c r="O55" s="70"/>
      <c r="P55" s="43"/>
      <c r="Q55" s="59"/>
      <c r="R55" s="45"/>
      <c r="S55" s="33"/>
      <c r="T55" s="33"/>
    </row>
    <row r="56" spans="1:20" s="57" customFormat="1" ht="100.25" customHeight="1">
      <c r="A56" s="65">
        <v>99.8</v>
      </c>
      <c r="B56" s="65" t="s">
        <v>27</v>
      </c>
      <c r="C56" s="264"/>
      <c r="D56" s="265" t="s">
        <v>62</v>
      </c>
      <c r="E56" s="65" t="s">
        <v>42</v>
      </c>
      <c r="F56" s="223"/>
      <c r="G56" s="223"/>
      <c r="H56" s="223"/>
      <c r="I56" s="223"/>
      <c r="J56" s="223"/>
      <c r="K56" s="223"/>
      <c r="L56" s="223"/>
      <c r="M56" s="66">
        <v>44942</v>
      </c>
      <c r="N56" s="66">
        <v>44949</v>
      </c>
      <c r="O56" s="70">
        <v>99.8</v>
      </c>
      <c r="P56" s="43" t="s">
        <v>63</v>
      </c>
      <c r="Q56" s="59"/>
      <c r="R56" s="45"/>
      <c r="S56" s="33"/>
      <c r="T56" s="33"/>
    </row>
    <row r="57" spans="1:20" s="57" customFormat="1" ht="100.25" customHeight="1">
      <c r="A57" s="281" t="s">
        <v>64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3"/>
      <c r="M57" s="72">
        <v>44950</v>
      </c>
      <c r="N57" s="72">
        <v>44950</v>
      </c>
      <c r="O57" s="70"/>
      <c r="P57" s="43"/>
      <c r="Q57" s="59"/>
      <c r="R57" s="45"/>
      <c r="S57" s="33"/>
      <c r="T57" s="33"/>
    </row>
    <row r="58" spans="1:20" s="57" customFormat="1" ht="100.25" customHeight="1">
      <c r="A58" s="61">
        <v>192.7</v>
      </c>
      <c r="B58" s="62" t="s">
        <v>27</v>
      </c>
      <c r="C58" s="264">
        <v>-92.899999999999991</v>
      </c>
      <c r="D58" s="64" t="s">
        <v>66</v>
      </c>
      <c r="E58" s="65" t="s">
        <v>29</v>
      </c>
      <c r="F58" s="66"/>
      <c r="G58" s="66"/>
      <c r="H58" s="66"/>
      <c r="I58" s="66"/>
      <c r="J58" s="68"/>
      <c r="K58" s="68">
        <v>1610</v>
      </c>
      <c r="L58" s="69">
        <v>11911</v>
      </c>
      <c r="M58" s="66">
        <v>44951</v>
      </c>
      <c r="N58" s="66">
        <v>44953</v>
      </c>
      <c r="O58" s="70">
        <v>192.7</v>
      </c>
      <c r="P58" s="43" t="s">
        <v>125</v>
      </c>
      <c r="Q58" s="59" t="s">
        <v>39</v>
      </c>
      <c r="R58" s="45">
        <v>23</v>
      </c>
      <c r="S58" s="33"/>
      <c r="T58" s="33"/>
    </row>
    <row r="59" spans="1:20" s="57" customFormat="1" ht="100.25" customHeight="1">
      <c r="A59" s="278" t="s">
        <v>32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80"/>
      <c r="M59" s="66">
        <v>44954</v>
      </c>
      <c r="N59" s="66">
        <v>44955</v>
      </c>
      <c r="O59" s="70"/>
      <c r="P59" s="43"/>
      <c r="Q59" s="59"/>
      <c r="R59" s="45"/>
      <c r="S59" s="33"/>
      <c r="T59" s="33"/>
    </row>
    <row r="60" spans="1:20" s="57" customFormat="1" ht="100.25" customHeight="1">
      <c r="A60" s="73">
        <v>192.7</v>
      </c>
      <c r="B60" s="74" t="s">
        <v>27</v>
      </c>
      <c r="C60" s="75"/>
      <c r="D60" s="76" t="s">
        <v>66</v>
      </c>
      <c r="E60" s="77" t="s">
        <v>29</v>
      </c>
      <c r="F60" s="78"/>
      <c r="G60" s="78"/>
      <c r="H60" s="78"/>
      <c r="I60" s="78"/>
      <c r="J60" s="79"/>
      <c r="K60" s="79"/>
      <c r="L60" s="80"/>
      <c r="M60" s="81">
        <v>44956</v>
      </c>
      <c r="N60" s="81">
        <v>44964</v>
      </c>
      <c r="O60" s="82">
        <v>192.7</v>
      </c>
      <c r="P60" s="43" t="s">
        <v>125</v>
      </c>
      <c r="Q60" s="59"/>
      <c r="R60" s="45"/>
      <c r="S60" s="33"/>
      <c r="T60" s="33"/>
    </row>
    <row r="61" spans="1:20" s="57" customFormat="1" ht="100.25" customHeight="1">
      <c r="A61" s="73">
        <v>193.4</v>
      </c>
      <c r="B61" s="74" t="s">
        <v>27</v>
      </c>
      <c r="C61" s="266">
        <v>-0.70000000000001705</v>
      </c>
      <c r="D61" s="76" t="s">
        <v>65</v>
      </c>
      <c r="E61" s="77" t="s">
        <v>29</v>
      </c>
      <c r="F61" s="78">
        <v>44813</v>
      </c>
      <c r="G61" s="78">
        <v>44818</v>
      </c>
      <c r="H61" s="78"/>
      <c r="I61" s="78"/>
      <c r="J61" s="79"/>
      <c r="K61" s="79">
        <v>1950</v>
      </c>
      <c r="L61" s="80">
        <v>11696</v>
      </c>
      <c r="M61" s="81">
        <v>44965</v>
      </c>
      <c r="N61" s="81">
        <v>44967</v>
      </c>
      <c r="O61" s="82">
        <v>193.4</v>
      </c>
      <c r="P61" s="43" t="s">
        <v>125</v>
      </c>
      <c r="Q61" s="59" t="s">
        <v>39</v>
      </c>
      <c r="R61" s="45">
        <v>22</v>
      </c>
      <c r="S61" s="33"/>
      <c r="T61" s="33"/>
    </row>
    <row r="62" spans="1:20" s="57" customFormat="1" ht="100.25" customHeight="1">
      <c r="A62" s="295" t="s">
        <v>32</v>
      </c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7"/>
      <c r="M62" s="81">
        <v>44968</v>
      </c>
      <c r="N62" s="81">
        <v>44969</v>
      </c>
      <c r="O62" s="82"/>
      <c r="P62" s="43"/>
      <c r="Q62" s="59"/>
      <c r="R62" s="45"/>
      <c r="S62" s="33"/>
      <c r="T62" s="33"/>
    </row>
    <row r="63" spans="1:20" s="57" customFormat="1" ht="100.25" customHeight="1">
      <c r="A63" s="73">
        <v>193.4</v>
      </c>
      <c r="B63" s="74" t="s">
        <v>27</v>
      </c>
      <c r="C63" s="75"/>
      <c r="D63" s="76" t="s">
        <v>65</v>
      </c>
      <c r="E63" s="77" t="s">
        <v>29</v>
      </c>
      <c r="F63" s="78"/>
      <c r="G63" s="78"/>
      <c r="H63" s="78"/>
      <c r="I63" s="78"/>
      <c r="J63" s="79"/>
      <c r="K63" s="79"/>
      <c r="L63" s="79"/>
      <c r="M63" s="81">
        <v>44970</v>
      </c>
      <c r="N63" s="81">
        <v>44975</v>
      </c>
      <c r="O63" s="82">
        <v>193.4</v>
      </c>
      <c r="P63" s="43" t="s">
        <v>125</v>
      </c>
      <c r="Q63" s="59"/>
      <c r="R63" s="45"/>
      <c r="S63" s="33"/>
      <c r="T63" s="33"/>
    </row>
    <row r="64" spans="1:20" s="57" customFormat="1" ht="100.25" customHeight="1">
      <c r="A64" s="295" t="s">
        <v>67</v>
      </c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7"/>
      <c r="M64" s="83">
        <v>44976</v>
      </c>
      <c r="N64" s="83">
        <v>44979</v>
      </c>
      <c r="O64" s="82"/>
      <c r="P64" s="43"/>
      <c r="Q64" s="59"/>
      <c r="R64" s="48"/>
      <c r="S64" s="33"/>
      <c r="T64" s="33"/>
    </row>
    <row r="65" spans="1:20" s="57" customFormat="1" ht="100.25" customHeight="1">
      <c r="A65" s="84">
        <v>551.5</v>
      </c>
      <c r="B65" s="85" t="s">
        <v>27</v>
      </c>
      <c r="C65" s="86">
        <v>-358.1</v>
      </c>
      <c r="D65" s="87" t="s">
        <v>68</v>
      </c>
      <c r="E65" s="88" t="s">
        <v>29</v>
      </c>
      <c r="F65" s="89">
        <v>44937</v>
      </c>
      <c r="G65" s="89">
        <v>44941</v>
      </c>
      <c r="H65" s="89"/>
      <c r="I65" s="89"/>
      <c r="J65" s="90"/>
      <c r="K65" s="91">
        <v>2200</v>
      </c>
      <c r="L65" s="92">
        <v>8500</v>
      </c>
      <c r="M65" s="89">
        <v>44980</v>
      </c>
      <c r="N65" s="89">
        <v>44985</v>
      </c>
      <c r="O65" s="93">
        <v>551.5</v>
      </c>
      <c r="P65" s="43" t="s">
        <v>54</v>
      </c>
      <c r="Q65" s="44" t="s">
        <v>31</v>
      </c>
      <c r="R65" s="45">
        <v>16</v>
      </c>
      <c r="S65" s="33"/>
      <c r="T65" s="33"/>
    </row>
    <row r="66" spans="1:20" s="57" customFormat="1" ht="100.25" customHeight="1">
      <c r="A66" s="84">
        <v>542.5</v>
      </c>
      <c r="B66" s="85" t="s">
        <v>27</v>
      </c>
      <c r="C66" s="86">
        <v>9</v>
      </c>
      <c r="D66" s="87" t="s">
        <v>69</v>
      </c>
      <c r="E66" s="88" t="s">
        <v>29</v>
      </c>
      <c r="F66" s="89">
        <v>44942</v>
      </c>
      <c r="G66" s="89">
        <v>44946</v>
      </c>
      <c r="H66" s="89"/>
      <c r="I66" s="89"/>
      <c r="J66" s="91"/>
      <c r="K66" s="91">
        <v>2500</v>
      </c>
      <c r="L66" s="92">
        <v>9700</v>
      </c>
      <c r="M66" s="89">
        <v>44986</v>
      </c>
      <c r="N66" s="89">
        <v>44992</v>
      </c>
      <c r="O66" s="93">
        <v>542.5</v>
      </c>
      <c r="P66" s="43" t="s">
        <v>54</v>
      </c>
      <c r="Q66" s="44" t="s">
        <v>31</v>
      </c>
      <c r="R66" s="45">
        <v>19</v>
      </c>
      <c r="S66" s="33"/>
      <c r="T66" s="33"/>
    </row>
    <row r="67" spans="1:20" s="57" customFormat="1" ht="100.25" customHeight="1">
      <c r="A67" s="84">
        <v>503.5</v>
      </c>
      <c r="B67" s="85" t="s">
        <v>27</v>
      </c>
      <c r="C67" s="86">
        <v>39</v>
      </c>
      <c r="D67" s="87" t="s">
        <v>70</v>
      </c>
      <c r="E67" s="88" t="s">
        <v>29</v>
      </c>
      <c r="F67" s="89"/>
      <c r="G67" s="89"/>
      <c r="H67" s="89">
        <v>44958</v>
      </c>
      <c r="I67" s="89">
        <v>44971</v>
      </c>
      <c r="J67" s="91">
        <v>40000</v>
      </c>
      <c r="K67" s="91"/>
      <c r="L67" s="92">
        <v>7386</v>
      </c>
      <c r="M67" s="89">
        <v>44993</v>
      </c>
      <c r="N67" s="89">
        <v>44998</v>
      </c>
      <c r="O67" s="93">
        <v>503.5</v>
      </c>
      <c r="P67" s="43" t="s">
        <v>71</v>
      </c>
      <c r="Q67" s="44" t="s">
        <v>31</v>
      </c>
      <c r="R67" s="45">
        <v>14</v>
      </c>
      <c r="S67" s="33"/>
      <c r="T67" s="33"/>
    </row>
    <row r="68" spans="1:20" s="57" customFormat="1" ht="100.25" customHeight="1">
      <c r="A68" s="307" t="s">
        <v>26</v>
      </c>
      <c r="B68" s="308"/>
      <c r="C68" s="308"/>
      <c r="D68" s="308"/>
      <c r="E68" s="308"/>
      <c r="F68" s="308"/>
      <c r="G68" s="308"/>
      <c r="H68" s="308"/>
      <c r="I68" s="308"/>
      <c r="J68" s="308"/>
      <c r="K68" s="308"/>
      <c r="L68" s="309"/>
      <c r="M68" s="89">
        <v>44999</v>
      </c>
      <c r="N68" s="89">
        <v>44999</v>
      </c>
      <c r="O68" s="82"/>
      <c r="P68" s="43"/>
      <c r="Q68" s="59"/>
      <c r="R68" s="48"/>
      <c r="S68" s="33"/>
      <c r="T68" s="33"/>
    </row>
    <row r="69" spans="1:20" s="57" customFormat="1" ht="100.25" customHeight="1">
      <c r="A69" s="94">
        <v>437</v>
      </c>
      <c r="B69" s="95"/>
      <c r="C69" s="96">
        <v>66.5</v>
      </c>
      <c r="D69" s="97" t="s">
        <v>72</v>
      </c>
      <c r="E69" s="98"/>
      <c r="F69" s="99"/>
      <c r="G69" s="99"/>
      <c r="H69" s="100"/>
      <c r="I69" s="100"/>
      <c r="J69" s="79"/>
      <c r="K69" s="98"/>
      <c r="L69" s="101"/>
      <c r="M69" s="89">
        <v>45000</v>
      </c>
      <c r="N69" s="89">
        <v>45000</v>
      </c>
      <c r="O69" s="93">
        <v>437</v>
      </c>
      <c r="P69" s="43"/>
      <c r="Q69" s="59"/>
      <c r="R69" s="48"/>
      <c r="S69" s="33"/>
      <c r="T69" s="33"/>
    </row>
    <row r="70" spans="1:20" s="114" customFormat="1" ht="79" customHeight="1">
      <c r="A70" s="102"/>
      <c r="B70" s="103"/>
      <c r="C70" s="104"/>
      <c r="D70" s="105"/>
      <c r="E70" s="12"/>
      <c r="F70" s="106"/>
      <c r="G70" s="106"/>
      <c r="H70" s="106"/>
      <c r="I70" s="107" t="s">
        <v>73</v>
      </c>
      <c r="J70" s="108">
        <v>471000</v>
      </c>
      <c r="K70" s="108"/>
      <c r="L70" s="108">
        <v>204063</v>
      </c>
      <c r="M70" s="106"/>
      <c r="N70" s="106"/>
      <c r="O70" s="109"/>
      <c r="P70" s="110"/>
      <c r="Q70" s="111"/>
      <c r="R70" s="112"/>
      <c r="S70" s="113"/>
      <c r="T70" s="113"/>
    </row>
    <row r="71" spans="1:20" s="121" customFormat="1" ht="60" customHeight="1">
      <c r="A71" s="115"/>
      <c r="B71" s="103"/>
      <c r="C71" s="104"/>
      <c r="D71" s="105"/>
      <c r="E71" s="12"/>
      <c r="F71" s="106"/>
      <c r="G71" s="106"/>
      <c r="H71" s="106"/>
      <c r="I71" s="106"/>
      <c r="J71" s="108"/>
      <c r="K71" s="108"/>
      <c r="L71" s="310" t="s">
        <v>74</v>
      </c>
      <c r="M71" s="310"/>
      <c r="N71" s="116"/>
      <c r="O71" s="117" t="s">
        <v>75</v>
      </c>
      <c r="P71" s="118" t="s">
        <v>76</v>
      </c>
      <c r="Q71" s="118"/>
      <c r="R71" s="119"/>
      <c r="S71" s="120"/>
      <c r="T71" s="120"/>
    </row>
    <row r="72" spans="1:20" s="131" customFormat="1" ht="30" customHeight="1" thickBot="1">
      <c r="A72" s="122"/>
      <c r="B72" s="311" t="s">
        <v>77</v>
      </c>
      <c r="C72" s="311"/>
      <c r="D72" s="311"/>
      <c r="E72" s="123"/>
      <c r="F72" s="5"/>
      <c r="G72" s="124"/>
      <c r="H72" s="12" t="s">
        <v>78</v>
      </c>
      <c r="I72" s="12"/>
      <c r="J72" s="12" t="s">
        <v>14</v>
      </c>
      <c r="K72" s="12" t="s">
        <v>79</v>
      </c>
      <c r="L72" s="12" t="s">
        <v>80</v>
      </c>
      <c r="M72" s="12" t="s">
        <v>81</v>
      </c>
      <c r="N72" s="125"/>
      <c r="O72" s="126">
        <v>955</v>
      </c>
      <c r="P72" s="127" t="s">
        <v>82</v>
      </c>
      <c r="Q72" s="128"/>
      <c r="R72" s="129"/>
      <c r="S72" s="130"/>
      <c r="T72" s="130"/>
    </row>
    <row r="73" spans="1:20" s="131" customFormat="1" ht="30" customHeight="1">
      <c r="A73" s="122"/>
      <c r="B73" s="311" t="s">
        <v>83</v>
      </c>
      <c r="C73" s="311"/>
      <c r="D73" s="311"/>
      <c r="E73" s="132"/>
      <c r="F73" s="5"/>
      <c r="G73" s="124"/>
      <c r="H73" s="133" t="s">
        <v>84</v>
      </c>
      <c r="I73" s="134"/>
      <c r="J73" s="135"/>
      <c r="K73" s="135"/>
      <c r="L73" s="135"/>
      <c r="M73" s="136">
        <v>0</v>
      </c>
      <c r="N73" s="125"/>
      <c r="O73" s="126">
        <v>889</v>
      </c>
      <c r="P73" s="127" t="s">
        <v>85</v>
      </c>
      <c r="Q73" s="128"/>
      <c r="R73" s="129"/>
      <c r="S73" s="130"/>
      <c r="T73" s="130"/>
    </row>
    <row r="74" spans="1:20" s="131" customFormat="1" ht="30" customHeight="1">
      <c r="A74" s="122">
        <v>1500</v>
      </c>
      <c r="B74" s="311" t="s">
        <v>86</v>
      </c>
      <c r="C74" s="311"/>
      <c r="D74" s="311"/>
      <c r="E74" s="132"/>
      <c r="F74" s="137"/>
      <c r="G74" s="124"/>
      <c r="H74" s="138"/>
      <c r="I74" s="139"/>
      <c r="J74" s="140"/>
      <c r="K74" s="140"/>
      <c r="L74" s="140"/>
      <c r="M74" s="141"/>
      <c r="N74" s="125"/>
      <c r="O74" s="126">
        <v>847</v>
      </c>
      <c r="P74" s="142" t="s">
        <v>87</v>
      </c>
      <c r="Q74" s="143"/>
      <c r="R74" s="129"/>
      <c r="S74" s="130"/>
      <c r="T74" s="130"/>
    </row>
    <row r="75" spans="1:20" s="131" customFormat="1" ht="30" customHeight="1">
      <c r="A75" s="144">
        <v>846.7344398340249</v>
      </c>
      <c r="B75" s="300" t="s">
        <v>88</v>
      </c>
      <c r="C75" s="300"/>
      <c r="D75" s="300"/>
      <c r="E75" s="145"/>
      <c r="F75" s="5"/>
      <c r="G75" s="124"/>
      <c r="H75" s="146"/>
      <c r="I75" s="147"/>
      <c r="J75" s="148"/>
      <c r="K75" s="148"/>
      <c r="L75" s="148"/>
      <c r="M75" s="149"/>
      <c r="N75" s="150"/>
      <c r="O75" s="151">
        <v>769</v>
      </c>
      <c r="P75" s="152" t="s">
        <v>89</v>
      </c>
      <c r="Q75" s="153"/>
      <c r="R75" s="129"/>
      <c r="S75" s="130"/>
      <c r="T75" s="130"/>
    </row>
    <row r="76" spans="1:20" s="131" customFormat="1" ht="30" customHeight="1">
      <c r="A76" s="144">
        <v>1115.0983606557377</v>
      </c>
      <c r="B76" s="301" t="s">
        <v>90</v>
      </c>
      <c r="C76" s="301"/>
      <c r="D76" s="301"/>
      <c r="E76" s="154"/>
      <c r="F76" s="124"/>
      <c r="G76" s="5"/>
      <c r="H76" s="155" t="s">
        <v>91</v>
      </c>
      <c r="I76" s="156"/>
      <c r="J76" s="157">
        <v>471000</v>
      </c>
      <c r="K76" s="157">
        <v>26646</v>
      </c>
      <c r="L76" s="157">
        <v>108411</v>
      </c>
      <c r="M76" s="158">
        <v>108300</v>
      </c>
      <c r="N76" s="125"/>
      <c r="O76" s="159">
        <v>735</v>
      </c>
      <c r="P76" s="160" t="s">
        <v>92</v>
      </c>
      <c r="Q76" s="161"/>
      <c r="R76" s="129"/>
      <c r="S76" s="130"/>
      <c r="T76" s="130"/>
    </row>
    <row r="77" spans="1:20" s="131" customFormat="1" ht="30" customHeight="1">
      <c r="A77" s="162"/>
      <c r="B77" s="302"/>
      <c r="C77" s="302"/>
      <c r="D77" s="302"/>
      <c r="E77" s="159"/>
      <c r="F77" s="124"/>
      <c r="G77" s="5"/>
      <c r="H77" s="155"/>
      <c r="I77" s="156"/>
      <c r="J77" s="157"/>
      <c r="K77" s="157"/>
      <c r="L77" s="157"/>
      <c r="M77" s="158"/>
      <c r="N77" s="125"/>
      <c r="O77" s="159">
        <v>663</v>
      </c>
      <c r="P77" s="160" t="s">
        <v>93</v>
      </c>
      <c r="Q77" s="161"/>
      <c r="R77" s="129"/>
      <c r="S77" s="130"/>
      <c r="T77" s="130"/>
    </row>
    <row r="78" spans="1:20" s="131" customFormat="1" ht="30" customHeight="1">
      <c r="A78" s="162"/>
      <c r="B78" s="163"/>
      <c r="C78" s="163"/>
      <c r="D78" s="163"/>
      <c r="E78" s="159"/>
      <c r="F78" s="124"/>
      <c r="G78" s="5"/>
      <c r="H78" s="155"/>
      <c r="I78" s="156"/>
      <c r="J78" s="157"/>
      <c r="K78" s="157"/>
      <c r="L78" s="157"/>
      <c r="M78" s="164"/>
      <c r="N78" s="165"/>
      <c r="O78" s="166">
        <v>537</v>
      </c>
      <c r="P78" s="127" t="s">
        <v>94</v>
      </c>
      <c r="Q78" s="161"/>
      <c r="R78" s="129"/>
      <c r="S78" s="130"/>
      <c r="T78" s="130"/>
    </row>
    <row r="79" spans="1:20" s="131" customFormat="1" ht="30" customHeight="1">
      <c r="A79" s="162"/>
      <c r="B79" s="302"/>
      <c r="C79" s="302"/>
      <c r="D79" s="302"/>
      <c r="E79" s="159"/>
      <c r="F79" s="124"/>
      <c r="G79" s="5"/>
      <c r="H79" s="167"/>
      <c r="I79" s="168"/>
      <c r="J79" s="169"/>
      <c r="K79" s="169"/>
      <c r="L79" s="169"/>
      <c r="M79" s="170"/>
      <c r="N79" s="171"/>
      <c r="O79" s="166">
        <v>438</v>
      </c>
      <c r="P79" s="152" t="s">
        <v>95</v>
      </c>
      <c r="Q79" s="172"/>
      <c r="R79" s="129"/>
      <c r="S79" s="130"/>
      <c r="T79" s="130"/>
    </row>
    <row r="80" spans="1:20" s="131" customFormat="1" ht="30" customHeight="1">
      <c r="A80" s="162"/>
      <c r="B80" s="163"/>
      <c r="C80" s="163"/>
      <c r="D80" s="173"/>
      <c r="E80" s="159"/>
      <c r="F80" s="124"/>
      <c r="G80" s="5"/>
      <c r="H80" s="174" t="s">
        <v>96</v>
      </c>
      <c r="I80" s="175"/>
      <c r="J80" s="176"/>
      <c r="K80" s="176">
        <v>16039</v>
      </c>
      <c r="L80" s="176">
        <v>95652</v>
      </c>
      <c r="M80" s="177">
        <v>87700</v>
      </c>
      <c r="N80" s="165"/>
      <c r="O80" s="166">
        <v>437</v>
      </c>
      <c r="P80" s="142" t="s">
        <v>97</v>
      </c>
      <c r="Q80" s="178"/>
      <c r="R80" s="129"/>
      <c r="S80" s="130"/>
      <c r="T80" s="130"/>
    </row>
    <row r="81" spans="1:20" s="131" customFormat="1" ht="30" customHeight="1">
      <c r="A81" s="179"/>
      <c r="B81" s="180"/>
      <c r="C81" s="180"/>
      <c r="D81" s="181"/>
      <c r="E81" s="12"/>
      <c r="F81" s="5"/>
      <c r="G81" s="5"/>
      <c r="H81" s="303"/>
      <c r="I81" s="304"/>
      <c r="J81" s="176"/>
      <c r="K81" s="176"/>
      <c r="L81" s="176"/>
      <c r="M81" s="177"/>
      <c r="N81" s="165"/>
      <c r="O81" s="182">
        <v>364</v>
      </c>
      <c r="P81" s="142" t="s">
        <v>98</v>
      </c>
      <c r="Q81" s="183"/>
      <c r="R81" s="129"/>
      <c r="S81" s="130"/>
      <c r="T81" s="130"/>
    </row>
    <row r="82" spans="1:20" s="131" customFormat="1" ht="30" customHeight="1" thickBot="1">
      <c r="A82" s="184"/>
      <c r="B82" s="5"/>
      <c r="C82" s="185"/>
      <c r="D82" s="186"/>
      <c r="E82" s="12"/>
      <c r="F82" s="187"/>
      <c r="G82" s="5"/>
      <c r="H82" s="305"/>
      <c r="I82" s="306"/>
      <c r="J82" s="188"/>
      <c r="K82" s="188"/>
      <c r="L82" s="188"/>
      <c r="M82" s="189"/>
      <c r="N82" s="190"/>
      <c r="O82" s="191">
        <v>304</v>
      </c>
      <c r="P82" s="142" t="s">
        <v>99</v>
      </c>
      <c r="Q82" s="183"/>
      <c r="R82" s="129"/>
      <c r="S82" s="130"/>
      <c r="T82" s="130"/>
    </row>
    <row r="83" spans="1:20" s="131" customFormat="1" ht="30" customHeight="1">
      <c r="A83" s="298" t="s">
        <v>100</v>
      </c>
      <c r="B83" s="299"/>
      <c r="C83" s="299"/>
      <c r="D83" s="299"/>
      <c r="E83" s="192"/>
      <c r="F83" s="5"/>
      <c r="G83" s="103" t="s">
        <v>101</v>
      </c>
      <c r="H83" s="12" t="s">
        <v>102</v>
      </c>
      <c r="I83" s="12"/>
      <c r="J83" s="193">
        <v>471000</v>
      </c>
      <c r="K83" s="193">
        <v>42685</v>
      </c>
      <c r="L83" s="193">
        <v>204063</v>
      </c>
      <c r="M83" s="193">
        <v>196000</v>
      </c>
      <c r="N83" s="194"/>
      <c r="O83" s="195">
        <v>265</v>
      </c>
      <c r="P83" s="152" t="s">
        <v>103</v>
      </c>
      <c r="Q83" s="196"/>
      <c r="R83" s="129"/>
      <c r="S83" s="130"/>
      <c r="T83" s="130"/>
    </row>
    <row r="84" spans="1:20" s="131" customFormat="1" ht="30" customHeight="1">
      <c r="A84" s="197"/>
      <c r="B84" s="198"/>
      <c r="C84" s="124"/>
      <c r="D84" s="186"/>
      <c r="E84" s="199"/>
      <c r="F84" s="5"/>
      <c r="G84" s="5"/>
      <c r="H84" s="5"/>
      <c r="I84" s="5"/>
      <c r="J84" s="5"/>
      <c r="K84" s="5"/>
      <c r="L84" s="5"/>
      <c r="M84" s="5"/>
      <c r="N84" s="190"/>
      <c r="O84" s="191">
        <v>230</v>
      </c>
      <c r="P84" s="142" t="s">
        <v>104</v>
      </c>
      <c r="Q84" s="200"/>
      <c r="R84" s="129"/>
      <c r="S84" s="130"/>
      <c r="T84" s="130"/>
    </row>
    <row r="85" spans="1:20" s="202" customFormat="1" ht="30" customHeight="1">
      <c r="A85" s="197"/>
      <c r="B85" s="198"/>
      <c r="C85" s="124"/>
      <c r="D85" s="186"/>
      <c r="E85" s="199"/>
      <c r="F85" s="5"/>
      <c r="G85" s="5"/>
      <c r="H85" s="5"/>
      <c r="I85" s="5"/>
      <c r="J85" s="5"/>
      <c r="K85" s="5"/>
      <c r="L85" s="5"/>
      <c r="M85" s="5"/>
      <c r="N85" s="190"/>
      <c r="O85" s="191">
        <v>95</v>
      </c>
      <c r="P85" s="142" t="s">
        <v>105</v>
      </c>
      <c r="Q85" s="10"/>
      <c r="R85" s="8"/>
      <c r="S85" s="201"/>
      <c r="T85" s="201"/>
    </row>
    <row r="86" spans="1:20" ht="30" customHeight="1">
      <c r="A86" s="197"/>
      <c r="B86" s="198"/>
      <c r="C86" s="124"/>
      <c r="D86" s="186"/>
      <c r="E86" s="199"/>
      <c r="F86" s="5"/>
      <c r="G86" s="5"/>
      <c r="H86" s="5"/>
      <c r="I86" s="5"/>
      <c r="J86" s="5"/>
      <c r="K86" s="5"/>
      <c r="L86" s="5"/>
      <c r="M86" s="5"/>
      <c r="N86" s="190"/>
      <c r="O86" s="132">
        <v>10</v>
      </c>
      <c r="P86" s="160" t="s">
        <v>106</v>
      </c>
      <c r="Q86" s="196"/>
      <c r="R86" s="129"/>
    </row>
    <row r="87" spans="1:20" ht="27" customHeight="1">
      <c r="A87" s="11"/>
      <c r="C87" s="5"/>
      <c r="D87" s="5"/>
      <c r="E87" s="19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203"/>
      <c r="R87" s="129"/>
    </row>
    <row r="88" spans="1:20" ht="27" customHeight="1">
      <c r="A88" s="11"/>
      <c r="B88" s="204"/>
      <c r="C88" s="204"/>
      <c r="D88" s="205"/>
      <c r="E88" s="151"/>
      <c r="F88" s="204"/>
      <c r="G88" s="204"/>
      <c r="H88" s="204"/>
      <c r="I88" s="204"/>
      <c r="J88" s="204"/>
      <c r="K88" s="204"/>
      <c r="L88" s="204"/>
      <c r="M88" s="204"/>
      <c r="N88" s="204"/>
      <c r="O88" s="5"/>
      <c r="Q88" s="5"/>
      <c r="R88" s="129"/>
    </row>
    <row r="89" spans="1:20" ht="27" customHeight="1">
      <c r="A89" s="206"/>
      <c r="B89" s="207"/>
      <c r="C89" s="208"/>
      <c r="D89" s="209"/>
      <c r="E89" s="208"/>
      <c r="F89" s="210"/>
      <c r="G89" s="210"/>
      <c r="H89" s="210"/>
      <c r="I89" s="208"/>
      <c r="J89" s="208"/>
      <c r="K89" s="208"/>
      <c r="L89" s="211"/>
      <c r="M89" s="210"/>
      <c r="N89" s="210"/>
      <c r="O89" s="208"/>
      <c r="P89" s="209"/>
      <c r="Q89" s="10"/>
      <c r="R89" s="8"/>
    </row>
    <row r="90" spans="1:20" ht="36" thickBot="1">
      <c r="A90" s="212"/>
      <c r="B90" s="213"/>
      <c r="C90" s="214"/>
      <c r="D90" s="215"/>
      <c r="E90" s="214"/>
      <c r="F90" s="216"/>
      <c r="G90" s="216"/>
      <c r="H90" s="216"/>
      <c r="I90" s="214"/>
      <c r="J90" s="214"/>
      <c r="K90" s="214"/>
      <c r="L90" s="217"/>
      <c r="M90" s="216"/>
      <c r="N90" s="216"/>
      <c r="O90" s="214"/>
      <c r="P90" s="215"/>
      <c r="Q90" s="218"/>
      <c r="R90" s="219"/>
    </row>
  </sheetData>
  <mergeCells count="56">
    <mergeCell ref="A62:L62"/>
    <mergeCell ref="A83:D83"/>
    <mergeCell ref="B75:D75"/>
    <mergeCell ref="B76:D76"/>
    <mergeCell ref="B77:D77"/>
    <mergeCell ref="B79:D79"/>
    <mergeCell ref="H81:I81"/>
    <mergeCell ref="H82:I82"/>
    <mergeCell ref="A64:L64"/>
    <mergeCell ref="A68:L68"/>
    <mergeCell ref="L71:M71"/>
    <mergeCell ref="B72:D72"/>
    <mergeCell ref="B73:D73"/>
    <mergeCell ref="B74:D74"/>
    <mergeCell ref="A59:L59"/>
    <mergeCell ref="A36:L36"/>
    <mergeCell ref="A38:L38"/>
    <mergeCell ref="A40:L40"/>
    <mergeCell ref="A42:L42"/>
    <mergeCell ref="A43:L43"/>
    <mergeCell ref="A57:L57"/>
    <mergeCell ref="A48:L48"/>
    <mergeCell ref="A50:L50"/>
    <mergeCell ref="A52:L52"/>
    <mergeCell ref="A55:L55"/>
    <mergeCell ref="A34:L34"/>
    <mergeCell ref="K9:K10"/>
    <mergeCell ref="L9:L10"/>
    <mergeCell ref="M9:M10"/>
    <mergeCell ref="A46:L46"/>
    <mergeCell ref="A18:L18"/>
    <mergeCell ref="A32:L32"/>
    <mergeCell ref="J9:J10"/>
    <mergeCell ref="N9:N10"/>
    <mergeCell ref="A12:L12"/>
    <mergeCell ref="A22:L22"/>
    <mergeCell ref="A25:L25"/>
    <mergeCell ref="A29:L29"/>
    <mergeCell ref="A14:L14"/>
    <mergeCell ref="A8:A10"/>
    <mergeCell ref="B8:B10"/>
    <mergeCell ref="C8:C10"/>
    <mergeCell ref="D8:D10"/>
    <mergeCell ref="E8:E10"/>
    <mergeCell ref="H8:J8"/>
    <mergeCell ref="F9:F10"/>
    <mergeCell ref="G9:G10"/>
    <mergeCell ref="H9:H10"/>
    <mergeCell ref="I9:I10"/>
    <mergeCell ref="F8:G8"/>
    <mergeCell ref="A7:O7"/>
    <mergeCell ref="A1:O1"/>
    <mergeCell ref="A2:O2"/>
    <mergeCell ref="A3:O3"/>
    <mergeCell ref="A4:O4"/>
    <mergeCell ref="E6:H6"/>
  </mergeCells>
  <phoneticPr fontId="31" type="noConversion"/>
  <printOptions horizontalCentered="1"/>
  <pageMargins left="0.2" right="0.2" top="0.75" bottom="0.75" header="0.3" footer="0.3"/>
  <pageSetup paperSize="17" scale="25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7805-423F-4003-B196-059F10B15588}">
  <sheetPr>
    <pageSetUpPr fitToPage="1"/>
  </sheetPr>
  <dimension ref="A1:H62"/>
  <sheetViews>
    <sheetView topLeftCell="A31" workbookViewId="0">
      <selection activeCell="C53" sqref="C53"/>
    </sheetView>
  </sheetViews>
  <sheetFormatPr baseColWidth="10" defaultColWidth="8.83203125" defaultRowHeight="14"/>
  <cols>
    <col min="1" max="1" width="7.1640625" customWidth="1"/>
    <col min="2" max="2" width="8" customWidth="1"/>
    <col min="3" max="3" width="38.6640625" customWidth="1"/>
    <col min="6" max="7" width="9.6640625" customWidth="1"/>
    <col min="8" max="8" width="7.5" customWidth="1"/>
  </cols>
  <sheetData>
    <row r="1" spans="1:8" ht="36.5" customHeight="1" thickBot="1">
      <c r="A1" s="312" t="s">
        <v>107</v>
      </c>
      <c r="B1" s="313"/>
      <c r="C1" s="313"/>
      <c r="D1" s="313"/>
      <c r="E1" s="313"/>
      <c r="F1" s="313"/>
      <c r="G1" s="313"/>
      <c r="H1" s="314"/>
    </row>
    <row r="2" spans="1:8" ht="15">
      <c r="A2" s="225" t="s">
        <v>23</v>
      </c>
      <c r="B2" s="226" t="s">
        <v>5</v>
      </c>
      <c r="C2" s="226" t="s">
        <v>108</v>
      </c>
      <c r="D2" s="226" t="s">
        <v>109</v>
      </c>
      <c r="E2" s="226" t="s">
        <v>74</v>
      </c>
      <c r="F2" s="226" t="s">
        <v>12</v>
      </c>
      <c r="G2" s="226" t="s">
        <v>110</v>
      </c>
      <c r="H2" s="227" t="s">
        <v>23</v>
      </c>
    </row>
    <row r="3" spans="1:8">
      <c r="A3" s="251">
        <f>IF(ISNUMBER('Revetment Schedule w Formulas'!$A13),'Revetment Schedule w Formulas'!A13,"")</f>
        <v>578.6</v>
      </c>
      <c r="B3" s="252" t="str">
        <f>IF(ISNUMBER('Revetment Schedule w Formulas'!$A13),'Revetment Schedule w Formulas'!B13,"")</f>
        <v>R</v>
      </c>
      <c r="C3" s="252" t="str">
        <f>IF(ISNUMBER('Revetment Schedule w Formulas'!A13)=TRUE,'Revetment Schedule w Formulas'!$D13,'Revetment Schedule w Formulas'!$A13)</f>
        <v>OZARK M1</v>
      </c>
      <c r="D3" s="252">
        <f>IF(ISNUMBER('Revetment Schedule w Formulas'!$A13),IF('Revetment Schedule w Formulas'!K13&gt;0,'Revetment Schedule w Formulas'!K13,""),"")</f>
        <v>3027</v>
      </c>
      <c r="E3" s="252">
        <f>IF(ISNUMBER('Revetment Schedule w Formulas'!$A13),IF('Revetment Schedule w Formulas'!L13&gt;0,'Revetment Schedule w Formulas'!L13,""),"")</f>
        <v>10169</v>
      </c>
      <c r="F3" s="253">
        <f>'Revetment Schedule w Formulas'!M13</f>
        <v>44763</v>
      </c>
      <c r="G3" s="253">
        <f>'Revetment Schedule w Formulas'!N13</f>
        <v>44771</v>
      </c>
      <c r="H3" s="254">
        <f>IF(ISNUMBER('Revetment Schedule w Formulas'!$A13),'Revetment Schedule w Formulas'!O13,"")</f>
        <v>578.6</v>
      </c>
    </row>
    <row r="4" spans="1:8">
      <c r="A4" s="255" t="str">
        <f>IF(ISNUMBER('Revetment Schedule w Formulas'!$A14),'Revetment Schedule w Formulas'!A14,"")</f>
        <v/>
      </c>
      <c r="B4" s="256" t="str">
        <f>IF(ISNUMBER('Revetment Schedule w Formulas'!$A14),'Revetment Schedule w Formulas'!B14,"")</f>
        <v/>
      </c>
      <c r="C4" s="256" t="str">
        <f>IF(ISNUMBER('Revetment Schedule w Formulas'!A14)=TRUE,'Revetment Schedule w Formulas'!$D14,'Revetment Schedule w Formulas'!$A14)</f>
        <v>NO WORK FOR MSU - OFF DAYS</v>
      </c>
      <c r="D4" s="256" t="str">
        <f>IF(ISNUMBER('Revetment Schedule w Formulas'!$A14),IF('Revetment Schedule w Formulas'!K14&gt;0,'Revetment Schedule w Formulas'!K14,""),"")</f>
        <v/>
      </c>
      <c r="E4" s="256" t="str">
        <f>IF(ISNUMBER('Revetment Schedule w Formulas'!$A14),IF('Revetment Schedule w Formulas'!L14&gt;0,'Revetment Schedule w Formulas'!L14,""),"")</f>
        <v/>
      </c>
      <c r="F4" s="257">
        <f>'Revetment Schedule w Formulas'!M14</f>
        <v>44772</v>
      </c>
      <c r="G4" s="257">
        <f>'Revetment Schedule w Formulas'!N14</f>
        <v>44773</v>
      </c>
      <c r="H4" s="258" t="str">
        <f>IF(ISNUMBER('Revetment Schedule w Formulas'!$A14),'Revetment Schedule w Formulas'!O14,"")</f>
        <v/>
      </c>
    </row>
    <row r="5" spans="1:8">
      <c r="A5" s="251">
        <f>IF(ISNUMBER('Revetment Schedule w Formulas'!$A15),'Revetment Schedule w Formulas'!A15,"")</f>
        <v>578.6</v>
      </c>
      <c r="B5" s="252" t="str">
        <f>IF(ISNUMBER('Revetment Schedule w Formulas'!$A15),'Revetment Schedule w Formulas'!B15,"")</f>
        <v>R</v>
      </c>
      <c r="C5" s="252" t="str">
        <f>IF(ISNUMBER('Revetment Schedule w Formulas'!A15)=TRUE,'Revetment Schedule w Formulas'!$D15,'Revetment Schedule w Formulas'!$A15)</f>
        <v>OZARK M1</v>
      </c>
      <c r="D5" s="252" t="str">
        <f>IF(ISNUMBER('Revetment Schedule w Formulas'!$A15),IF('Revetment Schedule w Formulas'!K15&gt;0,'Revetment Schedule w Formulas'!K15,""),"")</f>
        <v/>
      </c>
      <c r="E5" s="252" t="str">
        <f>IF(ISNUMBER('Revetment Schedule w Formulas'!$A15),IF('Revetment Schedule w Formulas'!L15&gt;0,'Revetment Schedule w Formulas'!L15,""),"")</f>
        <v/>
      </c>
      <c r="F5" s="253">
        <f>'Revetment Schedule w Formulas'!M15</f>
        <v>44774</v>
      </c>
      <c r="G5" s="253">
        <f>'Revetment Schedule w Formulas'!N15</f>
        <v>44774</v>
      </c>
      <c r="H5" s="254">
        <f>IF(ISNUMBER('Revetment Schedule w Formulas'!$A15),'Revetment Schedule w Formulas'!O15,"")</f>
        <v>578.6</v>
      </c>
    </row>
    <row r="6" spans="1:8">
      <c r="A6" s="251">
        <f>IF(ISNUMBER('Revetment Schedule w Formulas'!$A16),'Revetment Schedule w Formulas'!A16,"")</f>
        <v>503.5</v>
      </c>
      <c r="B6" s="252" t="str">
        <f>IF(ISNUMBER('Revetment Schedule w Formulas'!$A16),'Revetment Schedule w Formulas'!B16,"")</f>
        <v>R</v>
      </c>
      <c r="C6" s="252" t="str">
        <f>IF(ISNUMBER('Revetment Schedule w Formulas'!A16)=TRUE,'Revetment Schedule w Formulas'!$D16,'Revetment Schedule w Formulas'!$A16)</f>
        <v>SARAH ISL-FIRST PASS</v>
      </c>
      <c r="D6" s="252">
        <f>IF(ISNUMBER('Revetment Schedule w Formulas'!$A16),IF('Revetment Schedule w Formulas'!K16&gt;0,'Revetment Schedule w Formulas'!K16,""),"")</f>
        <v>3000</v>
      </c>
      <c r="E6" s="252">
        <f>IF(ISNUMBER('Revetment Schedule w Formulas'!$A16),IF('Revetment Schedule w Formulas'!L16&gt;0,'Revetment Schedule w Formulas'!L16,""),"")</f>
        <v>4501</v>
      </c>
      <c r="F6" s="253">
        <f>'Revetment Schedule w Formulas'!M16</f>
        <v>44775</v>
      </c>
      <c r="G6" s="253">
        <f>'Revetment Schedule w Formulas'!N16</f>
        <v>44780</v>
      </c>
      <c r="H6" s="254">
        <f>IF(ISNUMBER('Revetment Schedule w Formulas'!$A16),'Revetment Schedule w Formulas'!O16,"")</f>
        <v>503.5</v>
      </c>
    </row>
    <row r="7" spans="1:8">
      <c r="A7" s="251">
        <f>IF(ISNUMBER('Revetment Schedule w Formulas'!$A17),'Revetment Schedule w Formulas'!A17,"")</f>
        <v>491.7</v>
      </c>
      <c r="B7" s="252" t="str">
        <f>IF(ISNUMBER('Revetment Schedule w Formulas'!$A17),'Revetment Schedule w Formulas'!B17,"")</f>
        <v>R</v>
      </c>
      <c r="C7" s="252" t="str">
        <f>IF(ISNUMBER('Revetment Schedule w Formulas'!A17)=TRUE,'Revetment Schedule w Formulas'!$D17,'Revetment Schedule w Formulas'!$A17)</f>
        <v>BALESHED M1</v>
      </c>
      <c r="D7" s="252">
        <f>IF(ISNUMBER('Revetment Schedule w Formulas'!$A17),IF('Revetment Schedule w Formulas'!K17&gt;0,'Revetment Schedule w Formulas'!K17,""),"")</f>
        <v>2579</v>
      </c>
      <c r="E7" s="252">
        <f>IF(ISNUMBER('Revetment Schedule w Formulas'!$A17),IF('Revetment Schedule w Formulas'!L17&gt;0,'Revetment Schedule w Formulas'!L17,""),"")</f>
        <v>7046</v>
      </c>
      <c r="F7" s="253">
        <f>'Revetment Schedule w Formulas'!M17</f>
        <v>44780</v>
      </c>
      <c r="G7" s="253">
        <f>'Revetment Schedule w Formulas'!N17</f>
        <v>44785</v>
      </c>
      <c r="H7" s="254">
        <f>IF(ISNUMBER('Revetment Schedule w Formulas'!$A17),'Revetment Schedule w Formulas'!O17,"")</f>
        <v>491.7</v>
      </c>
    </row>
    <row r="8" spans="1:8">
      <c r="A8" s="255" t="str">
        <f>IF(ISNUMBER('Revetment Schedule w Formulas'!$A18),'Revetment Schedule w Formulas'!A18,"")</f>
        <v/>
      </c>
      <c r="B8" s="256" t="str">
        <f>IF(ISNUMBER('Revetment Schedule w Formulas'!$A18),'Revetment Schedule w Formulas'!B18,"")</f>
        <v/>
      </c>
      <c r="C8" s="256" t="str">
        <f>IF(ISNUMBER('Revetment Schedule w Formulas'!A18)=TRUE,'Revetment Schedule w Formulas'!$D18,'Revetment Schedule w Formulas'!$A18)</f>
        <v>NO WORK FOR MSU - OFF DAYS</v>
      </c>
      <c r="D8" s="256" t="str">
        <f>IF(ISNUMBER('Revetment Schedule w Formulas'!$A18),IF('Revetment Schedule w Formulas'!K18&gt;0,'Revetment Schedule w Formulas'!K18,""),"")</f>
        <v/>
      </c>
      <c r="E8" s="256" t="str">
        <f>IF(ISNUMBER('Revetment Schedule w Formulas'!$A18),IF('Revetment Schedule w Formulas'!L18&gt;0,'Revetment Schedule w Formulas'!L18,""),"")</f>
        <v/>
      </c>
      <c r="F8" s="257">
        <f>'Revetment Schedule w Formulas'!M18</f>
        <v>44786</v>
      </c>
      <c r="G8" s="257">
        <f>'Revetment Schedule w Formulas'!N18</f>
        <v>44787</v>
      </c>
      <c r="H8" s="258" t="str">
        <f>IF(ISNUMBER('Revetment Schedule w Formulas'!$A18),'Revetment Schedule w Formulas'!O18,"")</f>
        <v/>
      </c>
    </row>
    <row r="9" spans="1:8">
      <c r="A9" s="251">
        <f>IF(ISNUMBER('Revetment Schedule w Formulas'!$A19),'Revetment Schedule w Formulas'!A19,"")</f>
        <v>491.7</v>
      </c>
      <c r="B9" s="252" t="str">
        <f>IF(ISNUMBER('Revetment Schedule w Formulas'!$A19),'Revetment Schedule w Formulas'!B19,"")</f>
        <v>R</v>
      </c>
      <c r="C9" s="252" t="str">
        <f>IF(ISNUMBER('Revetment Schedule w Formulas'!A19)=TRUE,'Revetment Schedule w Formulas'!$D19,'Revetment Schedule w Formulas'!$A19)</f>
        <v>BALESHED M1</v>
      </c>
      <c r="D9" s="252" t="str">
        <f>IF(ISNUMBER('Revetment Schedule w Formulas'!$A19),IF('Revetment Schedule w Formulas'!K19&gt;0,'Revetment Schedule w Formulas'!K19,""),"")</f>
        <v/>
      </c>
      <c r="E9" s="252" t="str">
        <f>IF(ISNUMBER('Revetment Schedule w Formulas'!$A19),IF('Revetment Schedule w Formulas'!L19&gt;0,'Revetment Schedule w Formulas'!L19,""),"")</f>
        <v/>
      </c>
      <c r="F9" s="253">
        <f>'Revetment Schedule w Formulas'!M19</f>
        <v>44788</v>
      </c>
      <c r="G9" s="253">
        <f>'Revetment Schedule w Formulas'!N19</f>
        <v>44789</v>
      </c>
      <c r="H9" s="254">
        <f>IF(ISNUMBER('Revetment Schedule w Formulas'!$A19),'Revetment Schedule w Formulas'!O19,"")</f>
        <v>491.7</v>
      </c>
    </row>
    <row r="10" spans="1:8">
      <c r="A10" s="251">
        <f>IF(ISNUMBER('Revetment Schedule w Formulas'!$A20),'Revetment Schedule w Formulas'!A20,"")</f>
        <v>428.9</v>
      </c>
      <c r="B10" s="252" t="str">
        <f>IF(ISNUMBER('Revetment Schedule w Formulas'!$A20),'Revetment Schedule w Formulas'!B20,"")</f>
        <v>R</v>
      </c>
      <c r="C10" s="252" t="str">
        <f>IF(ISNUMBER('Revetment Schedule w Formulas'!A20)=TRUE,'Revetment Schedule w Formulas'!$D20,'Revetment Schedule w Formulas'!$A20)</f>
        <v>REID BEDFORD M1</v>
      </c>
      <c r="D10" s="252">
        <f>IF(ISNUMBER('Revetment Schedule w Formulas'!$A20),IF('Revetment Schedule w Formulas'!K20&gt;0,'Revetment Schedule w Formulas'!K20,""),"")</f>
        <v>1390</v>
      </c>
      <c r="E10" s="252">
        <f>IF(ISNUMBER('Revetment Schedule w Formulas'!$A20),IF('Revetment Schedule w Formulas'!L20&gt;0,'Revetment Schedule w Formulas'!L20,""),"")</f>
        <v>6219</v>
      </c>
      <c r="F10" s="253">
        <f>'Revetment Schedule w Formulas'!M20</f>
        <v>44790</v>
      </c>
      <c r="G10" s="253">
        <f>'Revetment Schedule w Formulas'!N20</f>
        <v>44797</v>
      </c>
      <c r="H10" s="254">
        <f>IF(ISNUMBER('Revetment Schedule w Formulas'!$A20),'Revetment Schedule w Formulas'!O20,"")</f>
        <v>428.9</v>
      </c>
    </row>
    <row r="11" spans="1:8">
      <c r="A11" s="251">
        <f>IF(ISNUMBER('Revetment Schedule w Formulas'!$A21),'Revetment Schedule w Formulas'!A21,"")</f>
        <v>345.1</v>
      </c>
      <c r="B11" s="252" t="str">
        <f>IF(ISNUMBER('Revetment Schedule w Formulas'!$A21),'Revetment Schedule w Formulas'!B21,"")</f>
        <v>L</v>
      </c>
      <c r="C11" s="252" t="str">
        <f>IF(ISNUMBER('Revetment Schedule w Formulas'!A21)=TRUE,'Revetment Schedule w Formulas'!$D21,'Revetment Schedule w Formulas'!$A21)</f>
        <v>RAILROAD LANDING 2020 M1</v>
      </c>
      <c r="D11" s="252">
        <f>IF(ISNUMBER('Revetment Schedule w Formulas'!$A21),IF('Revetment Schedule w Formulas'!K21&gt;0,'Revetment Schedule w Formulas'!K21,""),"")</f>
        <v>3921</v>
      </c>
      <c r="E11" s="252">
        <f>IF(ISNUMBER('Revetment Schedule w Formulas'!$A21),IF('Revetment Schedule w Formulas'!L21&gt;0,'Revetment Schedule w Formulas'!L21,""),"")</f>
        <v>14608</v>
      </c>
      <c r="F11" s="253">
        <f>'Revetment Schedule w Formulas'!M21</f>
        <v>44798</v>
      </c>
      <c r="G11" s="253">
        <f>'Revetment Schedule w Formulas'!N21</f>
        <v>44799</v>
      </c>
      <c r="H11" s="254">
        <f>IF(ISNUMBER('Revetment Schedule w Formulas'!$A21),'Revetment Schedule w Formulas'!O21,"")</f>
        <v>345.1</v>
      </c>
    </row>
    <row r="12" spans="1:8">
      <c r="A12" s="255" t="str">
        <f>IF(ISNUMBER('Revetment Schedule w Formulas'!$A22),'Revetment Schedule w Formulas'!A22,"")</f>
        <v/>
      </c>
      <c r="B12" s="256" t="str">
        <f>IF(ISNUMBER('Revetment Schedule w Formulas'!$A22),'Revetment Schedule w Formulas'!B22,"")</f>
        <v/>
      </c>
      <c r="C12" s="256" t="str">
        <f>IF(ISNUMBER('Revetment Schedule w Formulas'!A22)=TRUE,'Revetment Schedule w Formulas'!$D22,'Revetment Schedule w Formulas'!$A22)</f>
        <v>NO WORK FOR MSU - OFF DAYS</v>
      </c>
      <c r="D12" s="256" t="str">
        <f>IF(ISNUMBER('Revetment Schedule w Formulas'!$A22),IF('Revetment Schedule w Formulas'!K22&gt;0,'Revetment Schedule w Formulas'!K22,""),"")</f>
        <v/>
      </c>
      <c r="E12" s="256" t="str">
        <f>IF(ISNUMBER('Revetment Schedule w Formulas'!$A22),IF('Revetment Schedule w Formulas'!L22&gt;0,'Revetment Schedule w Formulas'!L22,""),"")</f>
        <v/>
      </c>
      <c r="F12" s="257">
        <f>'Revetment Schedule w Formulas'!M22</f>
        <v>44800</v>
      </c>
      <c r="G12" s="257">
        <f>'Revetment Schedule w Formulas'!N22</f>
        <v>44801</v>
      </c>
      <c r="H12" s="258" t="str">
        <f>IF(ISNUMBER('Revetment Schedule w Formulas'!$A22),'Revetment Schedule w Formulas'!O22,"")</f>
        <v/>
      </c>
    </row>
    <row r="13" spans="1:8">
      <c r="A13" s="251">
        <f>IF(ISNUMBER('Revetment Schedule w Formulas'!$A23),'Revetment Schedule w Formulas'!A23,"")</f>
        <v>345.1</v>
      </c>
      <c r="B13" s="252" t="str">
        <f>IF(ISNUMBER('Revetment Schedule w Formulas'!$A23),'Revetment Schedule w Formulas'!B23,"")</f>
        <v>L</v>
      </c>
      <c r="C13" s="252" t="str">
        <f>IF(ISNUMBER('Revetment Schedule w Formulas'!A23)=TRUE,'Revetment Schedule w Formulas'!$D23,'Revetment Schedule w Formulas'!$A23)</f>
        <v>RAILROAD LANDING 2020 M1</v>
      </c>
      <c r="D13" s="252" t="str">
        <f>IF(ISNUMBER('Revetment Schedule w Formulas'!$A23),IF('Revetment Schedule w Formulas'!K23&gt;0,'Revetment Schedule w Formulas'!K23,""),"")</f>
        <v/>
      </c>
      <c r="E13" s="252" t="str">
        <f>IF(ISNUMBER('Revetment Schedule w Formulas'!$A23),IF('Revetment Schedule w Formulas'!L23&gt;0,'Revetment Schedule w Formulas'!L23,""),"")</f>
        <v/>
      </c>
      <c r="F13" s="253">
        <f>'Revetment Schedule w Formulas'!M23</f>
        <v>44802</v>
      </c>
      <c r="G13" s="253">
        <f>'Revetment Schedule w Formulas'!N23</f>
        <v>44810</v>
      </c>
      <c r="H13" s="254">
        <f>IF(ISNUMBER('Revetment Schedule w Formulas'!$A23),'Revetment Schedule w Formulas'!O23,"")</f>
        <v>345.1</v>
      </c>
    </row>
    <row r="14" spans="1:8">
      <c r="A14" s="251">
        <f>IF(ISNUMBER('Revetment Schedule w Formulas'!$A24),'Revetment Schedule w Formulas'!A24,"")</f>
        <v>344.5</v>
      </c>
      <c r="B14" s="252" t="str">
        <f>IF(ISNUMBER('Revetment Schedule w Formulas'!$A24),'Revetment Schedule w Formulas'!B24,"")</f>
        <v>L</v>
      </c>
      <c r="C14" s="252" t="str">
        <f>IF(ISNUMBER('Revetment Schedule w Formulas'!A24)=TRUE,'Revetment Schedule w Formulas'!$D24,'Revetment Schedule w Formulas'!$A24)</f>
        <v>RAILROAD LANDING M4</v>
      </c>
      <c r="D14" s="252">
        <f>IF(ISNUMBER('Revetment Schedule w Formulas'!$A24),IF('Revetment Schedule w Formulas'!K24&gt;0,'Revetment Schedule w Formulas'!K24,""),"")</f>
        <v>1549</v>
      </c>
      <c r="E14" s="252">
        <f>IF(ISNUMBER('Revetment Schedule w Formulas'!$A24),IF('Revetment Schedule w Formulas'!L24&gt;0,'Revetment Schedule w Formulas'!L24,""),"")</f>
        <v>7309</v>
      </c>
      <c r="F14" s="253">
        <f>'Revetment Schedule w Formulas'!M24</f>
        <v>44811</v>
      </c>
      <c r="G14" s="253">
        <f>'Revetment Schedule w Formulas'!N24</f>
        <v>44813</v>
      </c>
      <c r="H14" s="254">
        <f>IF(ISNUMBER('Revetment Schedule w Formulas'!$A24),'Revetment Schedule w Formulas'!O24,"")</f>
        <v>344.5</v>
      </c>
    </row>
    <row r="15" spans="1:8">
      <c r="A15" s="255" t="str">
        <f>IF(ISNUMBER('Revetment Schedule w Formulas'!$A25),'Revetment Schedule w Formulas'!A25,"")</f>
        <v/>
      </c>
      <c r="B15" s="256" t="str">
        <f>IF(ISNUMBER('Revetment Schedule w Formulas'!$A25),'Revetment Schedule w Formulas'!B25,"")</f>
        <v/>
      </c>
      <c r="C15" s="256" t="str">
        <f>IF(ISNUMBER('Revetment Schedule w Formulas'!A25)=TRUE,'Revetment Schedule w Formulas'!$D25,'Revetment Schedule w Formulas'!$A25)</f>
        <v>NO WORK FOR MSU - OFF DAYS</v>
      </c>
      <c r="D15" s="256" t="str">
        <f>IF(ISNUMBER('Revetment Schedule w Formulas'!$A25),IF('Revetment Schedule w Formulas'!K25&gt;0,'Revetment Schedule w Formulas'!K25,""),"")</f>
        <v/>
      </c>
      <c r="E15" s="256" t="str">
        <f>IF(ISNUMBER('Revetment Schedule w Formulas'!$A25),IF('Revetment Schedule w Formulas'!L25&gt;0,'Revetment Schedule w Formulas'!L25,""),"")</f>
        <v/>
      </c>
      <c r="F15" s="257">
        <f>'Revetment Schedule w Formulas'!M25</f>
        <v>44814</v>
      </c>
      <c r="G15" s="257">
        <f>'Revetment Schedule w Formulas'!N25</f>
        <v>44815</v>
      </c>
      <c r="H15" s="258" t="str">
        <f>IF(ISNUMBER('Revetment Schedule w Formulas'!$A25),'Revetment Schedule w Formulas'!O25,"")</f>
        <v/>
      </c>
    </row>
    <row r="16" spans="1:8">
      <c r="A16" s="251">
        <f>IF(ISNUMBER('Revetment Schedule w Formulas'!$A26),'Revetment Schedule w Formulas'!A26,"")</f>
        <v>344.5</v>
      </c>
      <c r="B16" s="252" t="str">
        <f>IF(ISNUMBER('Revetment Schedule w Formulas'!$A26),'Revetment Schedule w Formulas'!B26,"")</f>
        <v>L</v>
      </c>
      <c r="C16" s="252" t="str">
        <f>IF(ISNUMBER('Revetment Schedule w Formulas'!A26)=TRUE,'Revetment Schedule w Formulas'!$D26,'Revetment Schedule w Formulas'!$A26)</f>
        <v>RAILROAD LANDING M4</v>
      </c>
      <c r="D16" s="252" t="str">
        <f>IF(ISNUMBER('Revetment Schedule w Formulas'!$A26),IF('Revetment Schedule w Formulas'!K26&gt;0,'Revetment Schedule w Formulas'!K26,""),"")</f>
        <v/>
      </c>
      <c r="E16" s="252" t="str">
        <f>IF(ISNUMBER('Revetment Schedule w Formulas'!$A26),IF('Revetment Schedule w Formulas'!L26&gt;0,'Revetment Schedule w Formulas'!L26,""),"")</f>
        <v/>
      </c>
      <c r="F16" s="253">
        <f>'Revetment Schedule w Formulas'!M26</f>
        <v>44816</v>
      </c>
      <c r="G16" s="253">
        <f>'Revetment Schedule w Formulas'!N26</f>
        <v>44818</v>
      </c>
      <c r="H16" s="254">
        <f>IF(ISNUMBER('Revetment Schedule w Formulas'!$A26),'Revetment Schedule w Formulas'!O26,"")</f>
        <v>344.5</v>
      </c>
    </row>
    <row r="17" spans="1:8">
      <c r="A17" s="251">
        <f>IF(ISNUMBER('Revetment Schedule w Formulas'!$A27),'Revetment Schedule w Formulas'!A27,"")</f>
        <v>330.6</v>
      </c>
      <c r="B17" s="252" t="str">
        <f>IF(ISNUMBER('Revetment Schedule w Formulas'!$A27),'Revetment Schedule w Formulas'!B27,"")</f>
        <v>R</v>
      </c>
      <c r="C17" s="252" t="str">
        <f>IF(ISNUMBER('Revetment Schedule w Formulas'!A27)=TRUE,'Revetment Schedule w Formulas'!$D27,'Revetment Schedule w Formulas'!$A27)</f>
        <v>BOUGERE</v>
      </c>
      <c r="D17" s="252">
        <f>IF(ISNUMBER('Revetment Schedule w Formulas'!$A27),IF('Revetment Schedule w Formulas'!K27&gt;0,'Revetment Schedule w Formulas'!K27,""),"")</f>
        <v>902</v>
      </c>
      <c r="E17" s="252">
        <f>IF(ISNUMBER('Revetment Schedule w Formulas'!$A27),IF('Revetment Schedule w Formulas'!L27&gt;0,'Revetment Schedule w Formulas'!L27,""),"")</f>
        <v>2982</v>
      </c>
      <c r="F17" s="253">
        <f>'Revetment Schedule w Formulas'!M27</f>
        <v>44819</v>
      </c>
      <c r="G17" s="253">
        <f>'Revetment Schedule w Formulas'!N27</f>
        <v>44821</v>
      </c>
      <c r="H17" s="254">
        <f>IF(ISNUMBER('Revetment Schedule w Formulas'!$A27),'Revetment Schedule w Formulas'!O27,"")</f>
        <v>330.6</v>
      </c>
    </row>
    <row r="18" spans="1:8">
      <c r="A18" s="259">
        <f>IF(ISNUMBER('Revetment Schedule w Formulas'!$A28),'Revetment Schedule w Formulas'!A28,"")</f>
        <v>239.3</v>
      </c>
      <c r="B18" s="260" t="str">
        <f>IF(ISNUMBER('Revetment Schedule w Formulas'!$A28),'Revetment Schedule w Formulas'!B28,"")</f>
        <v>R</v>
      </c>
      <c r="C18" s="260" t="str">
        <f>IF(ISNUMBER('Revetment Schedule w Formulas'!A28)=TRUE,'Revetment Schedule w Formulas'!$D28,'Revetment Schedule w Formulas'!$A28)</f>
        <v>ALLENDALE</v>
      </c>
      <c r="D18" s="260">
        <f>IF(ISNUMBER('Revetment Schedule w Formulas'!$A28),IF('Revetment Schedule w Formulas'!K28&gt;0,'Revetment Schedule w Formulas'!K28,""),"")</f>
        <v>3299</v>
      </c>
      <c r="E18" s="260">
        <f>IF(ISNUMBER('Revetment Schedule w Formulas'!$A28),IF('Revetment Schedule w Formulas'!L28&gt;0,'Revetment Schedule w Formulas'!L28,""),"")</f>
        <v>21445</v>
      </c>
      <c r="F18" s="261">
        <f>'Revetment Schedule w Formulas'!M28</f>
        <v>44822</v>
      </c>
      <c r="G18" s="261">
        <f>'Revetment Schedule w Formulas'!N28</f>
        <v>44827</v>
      </c>
      <c r="H18" s="262">
        <f>IF(ISNUMBER('Revetment Schedule w Formulas'!$A28),'Revetment Schedule w Formulas'!O28,"")</f>
        <v>239.3</v>
      </c>
    </row>
    <row r="19" spans="1:8">
      <c r="A19" s="255" t="str">
        <f>IF(ISNUMBER('Revetment Schedule w Formulas'!$A29),'Revetment Schedule w Formulas'!A29,"")</f>
        <v/>
      </c>
      <c r="B19" s="256" t="str">
        <f>IF(ISNUMBER('Revetment Schedule w Formulas'!$A29),'Revetment Schedule w Formulas'!B29,"")</f>
        <v/>
      </c>
      <c r="C19" s="256" t="str">
        <f>IF(ISNUMBER('Revetment Schedule w Formulas'!A29)=TRUE,'Revetment Schedule w Formulas'!$D29,'Revetment Schedule w Formulas'!$A29)</f>
        <v>NO WORK FOR MSU - OFF DAYS</v>
      </c>
      <c r="D19" s="256" t="str">
        <f>IF(ISNUMBER('Revetment Schedule w Formulas'!$A29),IF('Revetment Schedule w Formulas'!K29&gt;0,'Revetment Schedule w Formulas'!K29,""),"")</f>
        <v/>
      </c>
      <c r="E19" s="256" t="str">
        <f>IF(ISNUMBER('Revetment Schedule w Formulas'!$A29),IF('Revetment Schedule w Formulas'!L29&gt;0,'Revetment Schedule w Formulas'!L29,""),"")</f>
        <v/>
      </c>
      <c r="F19" s="257">
        <f>'Revetment Schedule w Formulas'!M29</f>
        <v>44828</v>
      </c>
      <c r="G19" s="257">
        <f>'Revetment Schedule w Formulas'!N29</f>
        <v>44829</v>
      </c>
      <c r="H19" s="258" t="str">
        <f>IF(ISNUMBER('Revetment Schedule w Formulas'!$A29),'Revetment Schedule w Formulas'!O29,"")</f>
        <v/>
      </c>
    </row>
    <row r="20" spans="1:8">
      <c r="A20" s="259">
        <f>IF(ISNUMBER('Revetment Schedule w Formulas'!$A30),'Revetment Schedule w Formulas'!A30,"")</f>
        <v>239.3</v>
      </c>
      <c r="B20" s="260" t="str">
        <f>IF(ISNUMBER('Revetment Schedule w Formulas'!$A30),'Revetment Schedule w Formulas'!B30,"")</f>
        <v>R</v>
      </c>
      <c r="C20" s="260" t="str">
        <f>IF(ISNUMBER('Revetment Schedule w Formulas'!A30)=TRUE,'Revetment Schedule w Formulas'!$D30,'Revetment Schedule w Formulas'!$A30)</f>
        <v>ALLENDALE</v>
      </c>
      <c r="D20" s="260" t="str">
        <f>IF(ISNUMBER('Revetment Schedule w Formulas'!$A30),IF('Revetment Schedule w Formulas'!K30&gt;0,'Revetment Schedule w Formulas'!K30,""),"")</f>
        <v/>
      </c>
      <c r="E20" s="260" t="str">
        <f>IF(ISNUMBER('Revetment Schedule w Formulas'!$A30),IF('Revetment Schedule w Formulas'!L30&gt;0,'Revetment Schedule w Formulas'!L30,""),"")</f>
        <v/>
      </c>
      <c r="F20" s="261">
        <f>'Revetment Schedule w Formulas'!M30</f>
        <v>44830</v>
      </c>
      <c r="G20" s="261">
        <f>'Revetment Schedule w Formulas'!N30</f>
        <v>44840</v>
      </c>
      <c r="H20" s="262">
        <f>IF(ISNUMBER('Revetment Schedule w Formulas'!$A30),'Revetment Schedule w Formulas'!O30,"")</f>
        <v>239.3</v>
      </c>
    </row>
    <row r="21" spans="1:8">
      <c r="A21" s="259">
        <f>IF(ISNUMBER('Revetment Schedule w Formulas'!$A31),'Revetment Schedule w Formulas'!A31,"")</f>
        <v>193.6</v>
      </c>
      <c r="B21" s="260" t="str">
        <f>IF(ISNUMBER('Revetment Schedule w Formulas'!$A31),'Revetment Schedule w Formulas'!B31,"")</f>
        <v>R</v>
      </c>
      <c r="C21" s="260" t="str">
        <f>IF(ISNUMBER('Revetment Schedule w Formulas'!A31)=TRUE,'Revetment Schedule w Formulas'!$D31,'Revetment Schedule w Formulas'!$A31)</f>
        <v>WHITE CASTLE 1</v>
      </c>
      <c r="D21" s="260">
        <f>IF(ISNUMBER('Revetment Schedule w Formulas'!$A31),IF('Revetment Schedule w Formulas'!K31&gt;0,'Revetment Schedule w Formulas'!K31,""),"")</f>
        <v>1511</v>
      </c>
      <c r="E21" s="260">
        <f>IF(ISNUMBER('Revetment Schedule w Formulas'!$A31),IF('Revetment Schedule w Formulas'!L31&gt;0,'Revetment Schedule w Formulas'!L31,""),"")</f>
        <v>8283</v>
      </c>
      <c r="F21" s="261">
        <f>'Revetment Schedule w Formulas'!M31</f>
        <v>44841</v>
      </c>
      <c r="G21" s="261">
        <f>'Revetment Schedule w Formulas'!N31</f>
        <v>44841</v>
      </c>
      <c r="H21" s="262">
        <f>IF(ISNUMBER('Revetment Schedule w Formulas'!$A31),'Revetment Schedule w Formulas'!O31,"")</f>
        <v>193.6</v>
      </c>
    </row>
    <row r="22" spans="1:8">
      <c r="A22" s="255" t="str">
        <f>IF(ISNUMBER('Revetment Schedule w Formulas'!$A32),'Revetment Schedule w Formulas'!A32,"")</f>
        <v/>
      </c>
      <c r="B22" s="256" t="str">
        <f>IF(ISNUMBER('Revetment Schedule w Formulas'!$A32),'Revetment Schedule w Formulas'!B32,"")</f>
        <v/>
      </c>
      <c r="C22" s="256" t="str">
        <f>IF(ISNUMBER('Revetment Schedule w Formulas'!A32)=TRUE,'Revetment Schedule w Formulas'!$D32,'Revetment Schedule w Formulas'!$A32)</f>
        <v>NO WORK FOR MSU - OFF DAYS</v>
      </c>
      <c r="D22" s="256" t="str">
        <f>IF(ISNUMBER('Revetment Schedule w Formulas'!$A32),IF('Revetment Schedule w Formulas'!K32&gt;0,'Revetment Schedule w Formulas'!K32,""),"")</f>
        <v/>
      </c>
      <c r="E22" s="256" t="str">
        <f>IF(ISNUMBER('Revetment Schedule w Formulas'!$A32),IF('Revetment Schedule w Formulas'!L32&gt;0,'Revetment Schedule w Formulas'!L32,""),"")</f>
        <v/>
      </c>
      <c r="F22" s="257">
        <f>'Revetment Schedule w Formulas'!M32</f>
        <v>44842</v>
      </c>
      <c r="G22" s="257">
        <f>'Revetment Schedule w Formulas'!N32</f>
        <v>44843</v>
      </c>
      <c r="H22" s="258" t="str">
        <f>IF(ISNUMBER('Revetment Schedule w Formulas'!$A32),'Revetment Schedule w Formulas'!O32,"")</f>
        <v/>
      </c>
    </row>
    <row r="23" spans="1:8">
      <c r="A23" s="259">
        <f>IF(ISNUMBER('Revetment Schedule w Formulas'!$A33),'Revetment Schedule w Formulas'!A33,"")</f>
        <v>193.6</v>
      </c>
      <c r="B23" s="260" t="str">
        <f>IF(ISNUMBER('Revetment Schedule w Formulas'!$A33),'Revetment Schedule w Formulas'!B33,"")</f>
        <v>R</v>
      </c>
      <c r="C23" s="260" t="str">
        <f>IF(ISNUMBER('Revetment Schedule w Formulas'!A33)=TRUE,'Revetment Schedule w Formulas'!$D33,'Revetment Schedule w Formulas'!$A33)</f>
        <v>WHITE CASTLE 1</v>
      </c>
      <c r="D23" s="260" t="str">
        <f>IF(ISNUMBER('Revetment Schedule w Formulas'!$A33),IF('Revetment Schedule w Formulas'!K33&gt;0,'Revetment Schedule w Formulas'!K33,""),"")</f>
        <v/>
      </c>
      <c r="E23" s="260" t="str">
        <f>IF(ISNUMBER('Revetment Schedule w Formulas'!$A33),IF('Revetment Schedule w Formulas'!L33&gt;0,'Revetment Schedule w Formulas'!L33,""),"")</f>
        <v/>
      </c>
      <c r="F23" s="261">
        <f>'Revetment Schedule w Formulas'!M33</f>
        <v>44844</v>
      </c>
      <c r="G23" s="261">
        <f>'Revetment Schedule w Formulas'!N33</f>
        <v>44849</v>
      </c>
      <c r="H23" s="262">
        <f>IF(ISNUMBER('Revetment Schedule w Formulas'!$A33),'Revetment Schedule w Formulas'!O33,"")</f>
        <v>193.6</v>
      </c>
    </row>
    <row r="24" spans="1:8">
      <c r="A24" s="255" t="str">
        <f>IF(ISNUMBER('Revetment Schedule w Formulas'!$A34),'Revetment Schedule w Formulas'!A34,"")</f>
        <v/>
      </c>
      <c r="B24" s="256" t="str">
        <f>IF(ISNUMBER('Revetment Schedule w Formulas'!$A34),'Revetment Schedule w Formulas'!B34,"")</f>
        <v/>
      </c>
      <c r="C24" s="256" t="str">
        <f>IF(ISNUMBER('Revetment Schedule w Formulas'!A34)=TRUE,'Revetment Schedule w Formulas'!$D34,'Revetment Schedule w Formulas'!$A34)</f>
        <v>TOW TO KENNER BEND</v>
      </c>
      <c r="D24" s="256" t="str">
        <f>IF(ISNUMBER('Revetment Schedule w Formulas'!$A34),IF('Revetment Schedule w Formulas'!K34&gt;0,'Revetment Schedule w Formulas'!K34,""),"")</f>
        <v/>
      </c>
      <c r="E24" s="256" t="str">
        <f>IF(ISNUMBER('Revetment Schedule w Formulas'!$A34),IF('Revetment Schedule w Formulas'!L34&gt;0,'Revetment Schedule w Formulas'!L34,""),"")</f>
        <v/>
      </c>
      <c r="F24" s="257">
        <f>'Revetment Schedule w Formulas'!M34</f>
        <v>44850</v>
      </c>
      <c r="G24" s="257">
        <f>'Revetment Schedule w Formulas'!N34</f>
        <v>44850</v>
      </c>
      <c r="H24" s="258" t="str">
        <f>IF(ISNUMBER('Revetment Schedule w Formulas'!$A34),'Revetment Schedule w Formulas'!O34,"")</f>
        <v/>
      </c>
    </row>
    <row r="25" spans="1:8">
      <c r="A25" s="259">
        <f>IF(ISNUMBER('Revetment Schedule w Formulas'!$A35),'Revetment Schedule w Formulas'!A35,"")</f>
        <v>111.3</v>
      </c>
      <c r="B25" s="260" t="str">
        <f>IF(ISNUMBER('Revetment Schedule w Formulas'!$A35),'Revetment Schedule w Formulas'!B35,"")</f>
        <v>L</v>
      </c>
      <c r="C25" s="260" t="str">
        <f>IF(ISNUMBER('Revetment Schedule w Formulas'!A35)=TRUE,'Revetment Schedule w Formulas'!$D35,'Revetment Schedule w Formulas'!$A35)</f>
        <v>KENNER BEND</v>
      </c>
      <c r="D25" s="260">
        <f>IF(ISNUMBER('Revetment Schedule w Formulas'!$A35),IF('Revetment Schedule w Formulas'!K35&gt;0,'Revetment Schedule w Formulas'!K35,""),"")</f>
        <v>1147</v>
      </c>
      <c r="E25" s="260">
        <f>IF(ISNUMBER('Revetment Schedule w Formulas'!$A35),IF('Revetment Schedule w Formulas'!L35&gt;0,'Revetment Schedule w Formulas'!L35,""),"")</f>
        <v>5682</v>
      </c>
      <c r="F25" s="261">
        <f>'Revetment Schedule w Formulas'!M35</f>
        <v>44851</v>
      </c>
      <c r="G25" s="261">
        <f>'Revetment Schedule w Formulas'!N35</f>
        <v>44855</v>
      </c>
      <c r="H25" s="262">
        <f>IF(ISNUMBER('Revetment Schedule w Formulas'!$A35),'Revetment Schedule w Formulas'!O35,"")</f>
        <v>111.3</v>
      </c>
    </row>
    <row r="26" spans="1:8">
      <c r="A26" s="255" t="str">
        <f>IF(ISNUMBER('Revetment Schedule w Formulas'!$A36),'Revetment Schedule w Formulas'!A36,"")</f>
        <v/>
      </c>
      <c r="B26" s="256" t="str">
        <f>IF(ISNUMBER('Revetment Schedule w Formulas'!$A36),'Revetment Schedule w Formulas'!B36,"")</f>
        <v/>
      </c>
      <c r="C26" s="256" t="str">
        <f>IF(ISNUMBER('Revetment Schedule w Formulas'!A36)=TRUE,'Revetment Schedule w Formulas'!$D36,'Revetment Schedule w Formulas'!$A36)</f>
        <v>NO WORK FOR MSU - OFF DAYS</v>
      </c>
      <c r="D26" s="256" t="str">
        <f>IF(ISNUMBER('Revetment Schedule w Formulas'!$A36),IF('Revetment Schedule w Formulas'!K36&gt;0,'Revetment Schedule w Formulas'!K36,""),"")</f>
        <v/>
      </c>
      <c r="E26" s="256" t="str">
        <f>IF(ISNUMBER('Revetment Schedule w Formulas'!$A36),IF('Revetment Schedule w Formulas'!L36&gt;0,'Revetment Schedule w Formulas'!L36,""),"")</f>
        <v/>
      </c>
      <c r="F26" s="257">
        <f>'Revetment Schedule w Formulas'!M36</f>
        <v>44856</v>
      </c>
      <c r="G26" s="257">
        <f>'Revetment Schedule w Formulas'!N36</f>
        <v>44857</v>
      </c>
      <c r="H26" s="258" t="str">
        <f>IF(ISNUMBER('Revetment Schedule w Formulas'!$A36),'Revetment Schedule w Formulas'!O36,"")</f>
        <v/>
      </c>
    </row>
    <row r="27" spans="1:8">
      <c r="A27" s="259">
        <f>IF(ISNUMBER('Revetment Schedule w Formulas'!$A37),'Revetment Schedule w Formulas'!A37,"")</f>
        <v>70.7</v>
      </c>
      <c r="B27" s="260" t="str">
        <f>IF(ISNUMBER('Revetment Schedule w Formulas'!$A37),'Revetment Schedule w Formulas'!B37,"")</f>
        <v>L</v>
      </c>
      <c r="C27" s="260" t="str">
        <f>IF(ISNUMBER('Revetment Schedule w Formulas'!A37)=TRUE,'Revetment Schedule w Formulas'!$D37,'Revetment Schedule w Formulas'!$A37)</f>
        <v>LINWOOD</v>
      </c>
      <c r="D27" s="260">
        <f>IF(ISNUMBER('Revetment Schedule w Formulas'!$A37),IF('Revetment Schedule w Formulas'!K37&gt;0,'Revetment Schedule w Formulas'!K37,""),"")</f>
        <v>1218</v>
      </c>
      <c r="E27" s="260">
        <f>IF(ISNUMBER('Revetment Schedule w Formulas'!$A37),IF('Revetment Schedule w Formulas'!L37&gt;0,'Revetment Schedule w Formulas'!L37,""),"")</f>
        <v>5752</v>
      </c>
      <c r="F27" s="261">
        <f>'Revetment Schedule w Formulas'!M37</f>
        <v>44858</v>
      </c>
      <c r="G27" s="261">
        <f>'Revetment Schedule w Formulas'!N37</f>
        <v>44862</v>
      </c>
      <c r="H27" s="262">
        <f>IF(ISNUMBER('Revetment Schedule w Formulas'!$A37),'Revetment Schedule w Formulas'!O37,"")</f>
        <v>70.7</v>
      </c>
    </row>
    <row r="28" spans="1:8">
      <c r="A28" s="255" t="str">
        <f>IF(ISNUMBER('Revetment Schedule w Formulas'!$A38),'Revetment Schedule w Formulas'!A38,"")</f>
        <v/>
      </c>
      <c r="B28" s="256" t="str">
        <f>IF(ISNUMBER('Revetment Schedule w Formulas'!$A38),'Revetment Schedule w Formulas'!B38,"")</f>
        <v/>
      </c>
      <c r="C28" s="256" t="str">
        <f>IF(ISNUMBER('Revetment Schedule w Formulas'!A38)=TRUE,'Revetment Schedule w Formulas'!$D38,'Revetment Schedule w Formulas'!$A38)</f>
        <v>TOW TO RAILROAD LANDING M3</v>
      </c>
      <c r="D28" s="256" t="str">
        <f>IF(ISNUMBER('Revetment Schedule w Formulas'!$A38),IF('Revetment Schedule w Formulas'!K38&gt;0,'Revetment Schedule w Formulas'!K38,""),"")</f>
        <v/>
      </c>
      <c r="E28" s="256" t="str">
        <f>IF(ISNUMBER('Revetment Schedule w Formulas'!$A38),IF('Revetment Schedule w Formulas'!L38&gt;0,'Revetment Schedule w Formulas'!L38,""),"")</f>
        <v/>
      </c>
      <c r="F28" s="257">
        <f>'Revetment Schedule w Formulas'!M38</f>
        <v>44863</v>
      </c>
      <c r="G28" s="257">
        <f>'Revetment Schedule w Formulas'!N38</f>
        <v>44864</v>
      </c>
      <c r="H28" s="258" t="str">
        <f>IF(ISNUMBER('Revetment Schedule w Formulas'!$A38),'Revetment Schedule w Formulas'!O38,"")</f>
        <v/>
      </c>
    </row>
    <row r="29" spans="1:8">
      <c r="A29" s="251">
        <f>IF(ISNUMBER('Revetment Schedule w Formulas'!$A39),'Revetment Schedule w Formulas'!A39,"")</f>
        <v>344</v>
      </c>
      <c r="B29" s="252" t="str">
        <f>IF(ISNUMBER('Revetment Schedule w Formulas'!$A39),'Revetment Schedule w Formulas'!B39,"")</f>
        <v>L</v>
      </c>
      <c r="C29" s="252" t="str">
        <f>IF(ISNUMBER('Revetment Schedule w Formulas'!A39)=TRUE,'Revetment Schedule w Formulas'!$D39,'Revetment Schedule w Formulas'!$A39)</f>
        <v>RAILROAD LANDING M3</v>
      </c>
      <c r="D29" s="252">
        <f>IF(ISNUMBER('Revetment Schedule w Formulas'!$A39),IF('Revetment Schedule w Formulas'!K39&gt;0,'Revetment Schedule w Formulas'!K39,""),"")</f>
        <v>3905</v>
      </c>
      <c r="E29" s="252">
        <f>IF(ISNUMBER('Revetment Schedule w Formulas'!$A39),IF('Revetment Schedule w Formulas'!L39&gt;0,'Revetment Schedule w Formulas'!L39,""),"")</f>
        <v>21600</v>
      </c>
      <c r="F29" s="253">
        <f>'Revetment Schedule w Formulas'!M39</f>
        <v>44865</v>
      </c>
      <c r="G29" s="253">
        <f>'Revetment Schedule w Formulas'!N39</f>
        <v>44869</v>
      </c>
      <c r="H29" s="254">
        <f>IF(ISNUMBER('Revetment Schedule w Formulas'!$A39),'Revetment Schedule w Formulas'!O39,"")</f>
        <v>344</v>
      </c>
    </row>
    <row r="30" spans="1:8">
      <c r="A30" s="255" t="str">
        <f>IF(ISNUMBER('Revetment Schedule w Formulas'!$A40),'Revetment Schedule w Formulas'!A40,"")</f>
        <v/>
      </c>
      <c r="B30" s="256" t="str">
        <f>IF(ISNUMBER('Revetment Schedule w Formulas'!$A40),'Revetment Schedule w Formulas'!B40,"")</f>
        <v/>
      </c>
      <c r="C30" s="256" t="str">
        <f>IF(ISNUMBER('Revetment Schedule w Formulas'!A40)=TRUE,'Revetment Schedule w Formulas'!$D40,'Revetment Schedule w Formulas'!$A40)</f>
        <v>NO WORK FOR MSU - OFF DAYS</v>
      </c>
      <c r="D30" s="256" t="str">
        <f>IF(ISNUMBER('Revetment Schedule w Formulas'!$A40),IF('Revetment Schedule w Formulas'!K40&gt;0,'Revetment Schedule w Formulas'!K40,""),"")</f>
        <v/>
      </c>
      <c r="E30" s="256" t="str">
        <f>IF(ISNUMBER('Revetment Schedule w Formulas'!$A40),IF('Revetment Schedule w Formulas'!L40&gt;0,'Revetment Schedule w Formulas'!L40,""),"")</f>
        <v/>
      </c>
      <c r="F30" s="257">
        <f>'Revetment Schedule w Formulas'!M40</f>
        <v>44870</v>
      </c>
      <c r="G30" s="257">
        <f>'Revetment Schedule w Formulas'!N40</f>
        <v>44871</v>
      </c>
      <c r="H30" s="258" t="str">
        <f>IF(ISNUMBER('Revetment Schedule w Formulas'!$A40),'Revetment Schedule w Formulas'!O40,"")</f>
        <v/>
      </c>
    </row>
    <row r="31" spans="1:8">
      <c r="A31" s="251">
        <f>IF(ISNUMBER('Revetment Schedule w Formulas'!$A41),'Revetment Schedule w Formulas'!A41,"")</f>
        <v>344</v>
      </c>
      <c r="B31" s="252" t="str">
        <f>IF(ISNUMBER('Revetment Schedule w Formulas'!$A41),'Revetment Schedule w Formulas'!B41,"")</f>
        <v>L</v>
      </c>
      <c r="C31" s="252" t="str">
        <f>IF(ISNUMBER('Revetment Schedule w Formulas'!A41)=TRUE,'Revetment Schedule w Formulas'!$D41,'Revetment Schedule w Formulas'!$A41)</f>
        <v>RAILROAD LANDING M3</v>
      </c>
      <c r="D31" s="252" t="str">
        <f>IF(ISNUMBER('Revetment Schedule w Formulas'!$A41),IF('Revetment Schedule w Formulas'!K41&gt;0,'Revetment Schedule w Formulas'!K41,""),"")</f>
        <v/>
      </c>
      <c r="E31" s="252" t="str">
        <f>IF(ISNUMBER('Revetment Schedule w Formulas'!$A41),IF('Revetment Schedule w Formulas'!L41&gt;0,'Revetment Schedule w Formulas'!L41,""),"")</f>
        <v/>
      </c>
      <c r="F31" s="253">
        <f>'Revetment Schedule w Formulas'!M41</f>
        <v>44872</v>
      </c>
      <c r="G31" s="253">
        <f>'Revetment Schedule w Formulas'!N41</f>
        <v>44883</v>
      </c>
      <c r="H31" s="254">
        <f>IF(ISNUMBER('Revetment Schedule w Formulas'!$A41),'Revetment Schedule w Formulas'!O41,"")</f>
        <v>344</v>
      </c>
    </row>
    <row r="32" spans="1:8">
      <c r="A32" s="255" t="str">
        <f>IF(ISNUMBER('Revetment Schedule w Formulas'!$A42),'Revetment Schedule w Formulas'!A42,"")</f>
        <v/>
      </c>
      <c r="B32" s="256" t="str">
        <f>IF(ISNUMBER('Revetment Schedule w Formulas'!$A42),'Revetment Schedule w Formulas'!B42,"")</f>
        <v/>
      </c>
      <c r="C32" s="256" t="str">
        <f>IF(ISNUMBER('Revetment Schedule w Formulas'!A42)=TRUE,'Revetment Schedule w Formulas'!$D42,'Revetment Schedule w Formulas'!$A42)</f>
        <v>NO WORK FOR MSU - OFF DAYS</v>
      </c>
      <c r="D32" s="256" t="str">
        <f>IF(ISNUMBER('Revetment Schedule w Formulas'!$A42),IF('Revetment Schedule w Formulas'!K42&gt;0,'Revetment Schedule w Formulas'!K42,""),"")</f>
        <v/>
      </c>
      <c r="E32" s="256" t="str">
        <f>IF(ISNUMBER('Revetment Schedule w Formulas'!$A42),IF('Revetment Schedule w Formulas'!L42&gt;0,'Revetment Schedule w Formulas'!L42,""),"")</f>
        <v/>
      </c>
      <c r="F32" s="257">
        <f>'Revetment Schedule w Formulas'!M42</f>
        <v>44884</v>
      </c>
      <c r="G32" s="257">
        <f>'Revetment Schedule w Formulas'!N42</f>
        <v>44885</v>
      </c>
      <c r="H32" s="258" t="str">
        <f>IF(ISNUMBER('Revetment Schedule w Formulas'!$A42),'Revetment Schedule w Formulas'!O42,"")</f>
        <v/>
      </c>
    </row>
    <row r="33" spans="1:8">
      <c r="A33" s="255" t="str">
        <f>IF(ISNUMBER('Revetment Schedule w Formulas'!$A43),'Revetment Schedule w Formulas'!A43,"")</f>
        <v/>
      </c>
      <c r="B33" s="256" t="str">
        <f>IF(ISNUMBER('Revetment Schedule w Formulas'!$A43),'Revetment Schedule w Formulas'!B43,"")</f>
        <v/>
      </c>
      <c r="C33" s="256" t="s">
        <v>111</v>
      </c>
      <c r="D33" s="256" t="str">
        <f>IF(ISNUMBER('Revetment Schedule w Formulas'!$A43),IF('Revetment Schedule w Formulas'!K43&gt;0,'Revetment Schedule w Formulas'!K43,""),"")</f>
        <v/>
      </c>
      <c r="E33" s="256" t="str">
        <f>IF(ISNUMBER('Revetment Schedule w Formulas'!$A43),IF('Revetment Schedule w Formulas'!L43&gt;0,'Revetment Schedule w Formulas'!L43,""),"")</f>
        <v/>
      </c>
      <c r="F33" s="257">
        <f>'Revetment Schedule w Formulas'!M43</f>
        <v>44886</v>
      </c>
      <c r="G33" s="257">
        <f>'Revetment Schedule w Formulas'!N43</f>
        <v>44892</v>
      </c>
      <c r="H33" s="258" t="str">
        <f>IF(ISNUMBER('Revetment Schedule w Formulas'!$A43),'Revetment Schedule w Formulas'!O43,"")</f>
        <v/>
      </c>
    </row>
    <row r="34" spans="1:8">
      <c r="A34" s="251">
        <f>IF(ISNUMBER('Revetment Schedule w Formulas'!$A44),'Revetment Schedule w Formulas'!A44,"")</f>
        <v>344</v>
      </c>
      <c r="B34" s="252" t="str">
        <f>IF(ISNUMBER('Revetment Schedule w Formulas'!$A44),'Revetment Schedule w Formulas'!B44,"")</f>
        <v>L</v>
      </c>
      <c r="C34" s="252" t="str">
        <f>IF(ISNUMBER('Revetment Schedule w Formulas'!A44)=TRUE,'Revetment Schedule w Formulas'!$D44,'Revetment Schedule w Formulas'!$A44)</f>
        <v>RAILROAD LANDING M3</v>
      </c>
      <c r="D34" s="252" t="str">
        <f>IF(ISNUMBER('Revetment Schedule w Formulas'!$A44),IF('Revetment Schedule w Formulas'!K44&gt;0,'Revetment Schedule w Formulas'!K44,""),"")</f>
        <v/>
      </c>
      <c r="E34" s="252" t="str">
        <f>IF(ISNUMBER('Revetment Schedule w Formulas'!$A44),IF('Revetment Schedule w Formulas'!L44&gt;0,'Revetment Schedule w Formulas'!L44,""),"")</f>
        <v/>
      </c>
      <c r="F34" s="253">
        <f>'Revetment Schedule w Formulas'!M44</f>
        <v>44893</v>
      </c>
      <c r="G34" s="253">
        <f>'Revetment Schedule w Formulas'!N44</f>
        <v>44896</v>
      </c>
      <c r="H34" s="254">
        <f>IF(ISNUMBER('Revetment Schedule w Formulas'!$A44),'Revetment Schedule w Formulas'!O44,"")</f>
        <v>344</v>
      </c>
    </row>
    <row r="35" spans="1:8">
      <c r="A35" s="251">
        <f>IF(ISNUMBER('Revetment Schedule w Formulas'!$A45),'Revetment Schedule w Formulas'!A45,"")</f>
        <v>336.8</v>
      </c>
      <c r="B35" s="252" t="str">
        <f>IF(ISNUMBER('Revetment Schedule w Formulas'!$A45),'Revetment Schedule w Formulas'!B45,"")</f>
        <v>L</v>
      </c>
      <c r="C35" s="252" t="str">
        <f>IF(ISNUMBER('Revetment Schedule w Formulas'!A45)=TRUE,'Revetment Schedule w Formulas'!$D45,'Revetment Schedule w Formulas'!$A45)</f>
        <v>DEADMAN'S BEND 2020 M2</v>
      </c>
      <c r="D35" s="252">
        <f>IF(ISNUMBER('Revetment Schedule w Formulas'!$A45),IF('Revetment Schedule w Formulas'!K45&gt;0,'Revetment Schedule w Formulas'!K45,""),"")</f>
        <v>1673</v>
      </c>
      <c r="E35" s="252">
        <f>IF(ISNUMBER('Revetment Schedule w Formulas'!$A45),IF('Revetment Schedule w Formulas'!L45&gt;0,'Revetment Schedule w Formulas'!L45,""),"")</f>
        <v>8391</v>
      </c>
      <c r="F35" s="253">
        <f>'Revetment Schedule w Formulas'!M45</f>
        <v>44897</v>
      </c>
      <c r="G35" s="253">
        <f>'Revetment Schedule w Formulas'!N45</f>
        <v>44897</v>
      </c>
      <c r="H35" s="254">
        <f>IF(ISNUMBER('Revetment Schedule w Formulas'!$A45),'Revetment Schedule w Formulas'!O45,"")</f>
        <v>336.8</v>
      </c>
    </row>
    <row r="36" spans="1:8">
      <c r="A36" s="255" t="str">
        <f>IF(ISNUMBER('Revetment Schedule w Formulas'!$A46),'Revetment Schedule w Formulas'!A46,"")</f>
        <v/>
      </c>
      <c r="B36" s="256" t="str">
        <f>IF(ISNUMBER('Revetment Schedule w Formulas'!$A46),'Revetment Schedule w Formulas'!B46,"")</f>
        <v/>
      </c>
      <c r="C36" s="256" t="str">
        <f>IF(ISNUMBER('Revetment Schedule w Formulas'!A46)=TRUE,'Revetment Schedule w Formulas'!$D46,'Revetment Schedule w Formulas'!$A46)</f>
        <v>NO WORK FOR MSU - OFF DAYS</v>
      </c>
      <c r="D36" s="256" t="str">
        <f>IF(ISNUMBER('Revetment Schedule w Formulas'!$A46),IF('Revetment Schedule w Formulas'!K46&gt;0,'Revetment Schedule w Formulas'!K46,""),"")</f>
        <v/>
      </c>
      <c r="E36" s="256" t="str">
        <f>IF(ISNUMBER('Revetment Schedule w Formulas'!$A46),IF('Revetment Schedule w Formulas'!L46&gt;0,'Revetment Schedule w Formulas'!L46,""),"")</f>
        <v/>
      </c>
      <c r="F36" s="257">
        <f>'Revetment Schedule w Formulas'!M46</f>
        <v>44898</v>
      </c>
      <c r="G36" s="257">
        <f>'Revetment Schedule w Formulas'!N46</f>
        <v>44899</v>
      </c>
      <c r="H36" s="258" t="str">
        <f>IF(ISNUMBER('Revetment Schedule w Formulas'!$A46),'Revetment Schedule w Formulas'!O46,"")</f>
        <v/>
      </c>
    </row>
    <row r="37" spans="1:8">
      <c r="A37" s="251">
        <f>IF(ISNUMBER('Revetment Schedule w Formulas'!$A47),'Revetment Schedule w Formulas'!A47,"")</f>
        <v>336.8</v>
      </c>
      <c r="B37" s="252" t="str">
        <f>IF(ISNUMBER('Revetment Schedule w Formulas'!$A47),'Revetment Schedule w Formulas'!B47,"")</f>
        <v>L</v>
      </c>
      <c r="C37" s="252" t="str">
        <f>IF(ISNUMBER('Revetment Schedule w Formulas'!A47)=TRUE,'Revetment Schedule w Formulas'!$D47,'Revetment Schedule w Formulas'!$A47)</f>
        <v>DEADMAN'S BEND 2020 M2</v>
      </c>
      <c r="D37" s="252" t="str">
        <f>IF(ISNUMBER('Revetment Schedule w Formulas'!$A47),IF('Revetment Schedule w Formulas'!K47&gt;0,'Revetment Schedule w Formulas'!K47,""),"")</f>
        <v/>
      </c>
      <c r="E37" s="252" t="str">
        <f>IF(ISNUMBER('Revetment Schedule w Formulas'!$A47),IF('Revetment Schedule w Formulas'!L47&gt;0,'Revetment Schedule w Formulas'!L47,""),"")</f>
        <v/>
      </c>
      <c r="F37" s="253">
        <f>'Revetment Schedule w Formulas'!M47</f>
        <v>44900</v>
      </c>
      <c r="G37" s="253">
        <f>'Revetment Schedule w Formulas'!N47</f>
        <v>44905</v>
      </c>
      <c r="H37" s="254">
        <f>IF(ISNUMBER('Revetment Schedule w Formulas'!$A47),'Revetment Schedule w Formulas'!O47,"")</f>
        <v>336.8</v>
      </c>
    </row>
    <row r="38" spans="1:8">
      <c r="A38" s="255" t="str">
        <f>IF(ISNUMBER('Revetment Schedule w Formulas'!$A48),'Revetment Schedule w Formulas'!A48,"")</f>
        <v/>
      </c>
      <c r="B38" s="256" t="str">
        <f>IF(ISNUMBER('Revetment Schedule w Formulas'!$A48),'Revetment Schedule w Formulas'!B48,"")</f>
        <v/>
      </c>
      <c r="C38" s="256" t="str">
        <f>IF(ISNUMBER('Revetment Schedule w Formulas'!A48)=TRUE,'Revetment Schedule w Formulas'!$D48,'Revetment Schedule w Formulas'!$A48)</f>
        <v>TOW TO RESERVE</v>
      </c>
      <c r="D38" s="256" t="str">
        <f>IF(ISNUMBER('Revetment Schedule w Formulas'!$A48),IF('Revetment Schedule w Formulas'!K48&gt;0,'Revetment Schedule w Formulas'!K48,""),"")</f>
        <v/>
      </c>
      <c r="E38" s="256" t="str">
        <f>IF(ISNUMBER('Revetment Schedule w Formulas'!$A48),IF('Revetment Schedule w Formulas'!L48&gt;0,'Revetment Schedule w Formulas'!L48,""),"")</f>
        <v/>
      </c>
      <c r="F38" s="257">
        <f>'Revetment Schedule w Formulas'!M48</f>
        <v>44906</v>
      </c>
      <c r="G38" s="257">
        <f>'Revetment Schedule w Formulas'!N48</f>
        <v>44906</v>
      </c>
      <c r="H38" s="258" t="str">
        <f>IF(ISNUMBER('Revetment Schedule w Formulas'!$A48),'Revetment Schedule w Formulas'!O48,"")</f>
        <v/>
      </c>
    </row>
    <row r="39" spans="1:8">
      <c r="A39" s="259">
        <f>IF(ISNUMBER('Revetment Schedule w Formulas'!$A49),'Revetment Schedule w Formulas'!A49,"")</f>
        <v>138.69999999999999</v>
      </c>
      <c r="B39" s="260" t="str">
        <f>IF(ISNUMBER('Revetment Schedule w Formulas'!$A49),'Revetment Schedule w Formulas'!B49,"")</f>
        <v>L</v>
      </c>
      <c r="C39" s="260" t="str">
        <f>IF(ISNUMBER('Revetment Schedule w Formulas'!A49)=TRUE,'Revetment Schedule w Formulas'!$D49,'Revetment Schedule w Formulas'!$A49)</f>
        <v>RESERVE</v>
      </c>
      <c r="D39" s="260">
        <f>IF(ISNUMBER('Revetment Schedule w Formulas'!$A49),IF('Revetment Schedule w Formulas'!K49&gt;0,'Revetment Schedule w Formulas'!K49,""),"")</f>
        <v>2708</v>
      </c>
      <c r="E39" s="260">
        <f>IF(ISNUMBER('Revetment Schedule w Formulas'!$A49),IF('Revetment Schedule w Formulas'!L49&gt;0,'Revetment Schedule w Formulas'!L49,""),"")</f>
        <v>12449</v>
      </c>
      <c r="F39" s="261">
        <f>'Revetment Schedule w Formulas'!M49</f>
        <v>44907</v>
      </c>
      <c r="G39" s="261">
        <f>'Revetment Schedule w Formulas'!N49</f>
        <v>44911</v>
      </c>
      <c r="H39" s="262">
        <f>IF(ISNUMBER('Revetment Schedule w Formulas'!$A49),'Revetment Schedule w Formulas'!O49,"")</f>
        <v>138.69999999999999</v>
      </c>
    </row>
    <row r="40" spans="1:8">
      <c r="A40" s="255" t="str">
        <f>IF(ISNUMBER('Revetment Schedule w Formulas'!$A50),'Revetment Schedule w Formulas'!A50,"")</f>
        <v/>
      </c>
      <c r="B40" s="256" t="str">
        <f>IF(ISNUMBER('Revetment Schedule w Formulas'!$A50),'Revetment Schedule w Formulas'!B50,"")</f>
        <v/>
      </c>
      <c r="C40" s="256" t="str">
        <f>IF(ISNUMBER('Revetment Schedule w Formulas'!A50)=TRUE,'Revetment Schedule w Formulas'!$D50,'Revetment Schedule w Formulas'!$A50)</f>
        <v>NO WORK FOR MSU - OFF DAYS</v>
      </c>
      <c r="D40" s="256" t="str">
        <f>IF(ISNUMBER('Revetment Schedule w Formulas'!$A50),IF('Revetment Schedule w Formulas'!K50&gt;0,'Revetment Schedule w Formulas'!K50,""),"")</f>
        <v/>
      </c>
      <c r="E40" s="256" t="str">
        <f>IF(ISNUMBER('Revetment Schedule w Formulas'!$A50),IF('Revetment Schedule w Formulas'!L50&gt;0,'Revetment Schedule w Formulas'!L50,""),"")</f>
        <v/>
      </c>
      <c r="F40" s="257">
        <f>'Revetment Schedule w Formulas'!M50</f>
        <v>44912</v>
      </c>
      <c r="G40" s="257">
        <f>'Revetment Schedule w Formulas'!N50</f>
        <v>44913</v>
      </c>
      <c r="H40" s="258" t="str">
        <f>IF(ISNUMBER('Revetment Schedule w Formulas'!$A50),'Revetment Schedule w Formulas'!O50,"")</f>
        <v/>
      </c>
    </row>
    <row r="41" spans="1:8">
      <c r="A41" s="259">
        <f>IF(ISNUMBER('Revetment Schedule w Formulas'!$A51),'Revetment Schedule w Formulas'!A51,"")</f>
        <v>138.69999999999999</v>
      </c>
      <c r="B41" s="260" t="str">
        <f>IF(ISNUMBER('Revetment Schedule w Formulas'!$A51),'Revetment Schedule w Formulas'!B51,"")</f>
        <v>R</v>
      </c>
      <c r="C41" s="260" t="str">
        <f>IF(ISNUMBER('Revetment Schedule w Formulas'!A51)=TRUE,'Revetment Schedule w Formulas'!$D51,'Revetment Schedule w Formulas'!$A51)</f>
        <v>RESERVE</v>
      </c>
      <c r="D41" s="260" t="str">
        <f>IF(ISNUMBER('Revetment Schedule w Formulas'!$A51),IF('Revetment Schedule w Formulas'!K51&gt;0,'Revetment Schedule w Formulas'!K51,""),"")</f>
        <v/>
      </c>
      <c r="E41" s="260" t="str">
        <f>IF(ISNUMBER('Revetment Schedule w Formulas'!$A51),IF('Revetment Schedule w Formulas'!L51&gt;0,'Revetment Schedule w Formulas'!L51,""),"")</f>
        <v/>
      </c>
      <c r="F41" s="261">
        <f>'Revetment Schedule w Formulas'!M51</f>
        <v>44914</v>
      </c>
      <c r="G41" s="261">
        <f>'Revetment Schedule w Formulas'!N51</f>
        <v>44918</v>
      </c>
      <c r="H41" s="262">
        <f>IF(ISNUMBER('Revetment Schedule w Formulas'!$A51),'Revetment Schedule w Formulas'!O51,"")</f>
        <v>138.69999999999999</v>
      </c>
    </row>
    <row r="42" spans="1:8">
      <c r="A42" s="255" t="str">
        <f>IF(ISNUMBER('Revetment Schedule w Formulas'!$A52),'Revetment Schedule w Formulas'!A52,"")</f>
        <v/>
      </c>
      <c r="B42" s="256" t="str">
        <f>IF(ISNUMBER('Revetment Schedule w Formulas'!$A52),'Revetment Schedule w Formulas'!B52,"")</f>
        <v/>
      </c>
      <c r="C42" s="256" t="str">
        <f>IF(ISNUMBER('Revetment Schedule w Formulas'!A52)=TRUE,'Revetment Schedule w Formulas'!$D52,'Revetment Schedule w Formulas'!$A52)</f>
        <v>CHRISTMAS BREAK</v>
      </c>
      <c r="D42" s="256" t="str">
        <f>IF(ISNUMBER('Revetment Schedule w Formulas'!$A52),IF('Revetment Schedule w Formulas'!K52&gt;0,'Revetment Schedule w Formulas'!K52,""),"")</f>
        <v/>
      </c>
      <c r="E42" s="256" t="str">
        <f>IF(ISNUMBER('Revetment Schedule w Formulas'!$A52),IF('Revetment Schedule w Formulas'!L52&gt;0,'Revetment Schedule w Formulas'!L52,""),"")</f>
        <v/>
      </c>
      <c r="F42" s="257">
        <f>'Revetment Schedule w Formulas'!M52</f>
        <v>44919</v>
      </c>
      <c r="G42" s="257">
        <f>'Revetment Schedule w Formulas'!N52</f>
        <v>44927</v>
      </c>
      <c r="H42" s="258" t="str">
        <f>IF(ISNUMBER('Revetment Schedule w Formulas'!$A52),'Revetment Schedule w Formulas'!O52,"")</f>
        <v/>
      </c>
    </row>
    <row r="43" spans="1:8">
      <c r="A43" s="259">
        <f>IF(ISNUMBER('Revetment Schedule w Formulas'!$A53),'Revetment Schedule w Formulas'!A53,"")</f>
        <v>138.69999999999999</v>
      </c>
      <c r="B43" s="260" t="str">
        <f>IF(ISNUMBER('Revetment Schedule w Formulas'!$A53),'Revetment Schedule w Formulas'!B53,"")</f>
        <v>R</v>
      </c>
      <c r="C43" s="260" t="str">
        <f>IF(ISNUMBER('Revetment Schedule w Formulas'!A53)=TRUE,'Revetment Schedule w Formulas'!$D53,'Revetment Schedule w Formulas'!$A53)</f>
        <v>RESERVE</v>
      </c>
      <c r="D43" s="260" t="str">
        <f>IF(ISNUMBER('Revetment Schedule w Formulas'!$A53),IF('Revetment Schedule w Formulas'!K53&gt;0,'Revetment Schedule w Formulas'!K53,""),"")</f>
        <v/>
      </c>
      <c r="E43" s="260" t="str">
        <f>IF(ISNUMBER('Revetment Schedule w Formulas'!$A53),IF('Revetment Schedule w Formulas'!L53&gt;0,'Revetment Schedule w Formulas'!L53,""),"")</f>
        <v/>
      </c>
      <c r="F43" s="261">
        <f>'Revetment Schedule w Formulas'!M53</f>
        <v>44928</v>
      </c>
      <c r="G43" s="261">
        <f>'Revetment Schedule w Formulas'!N53</f>
        <v>44931</v>
      </c>
      <c r="H43" s="262">
        <f>IF(ISNUMBER('Revetment Schedule w Formulas'!$A53),'Revetment Schedule w Formulas'!O53,"")</f>
        <v>138.69999999999999</v>
      </c>
    </row>
    <row r="44" spans="1:8">
      <c r="A44" s="259">
        <f>IF(ISNUMBER('Revetment Schedule w Formulas'!$A54),'Revetment Schedule w Formulas'!A54,"")</f>
        <v>99.8</v>
      </c>
      <c r="B44" s="260" t="str">
        <f>IF(ISNUMBER('Revetment Schedule w Formulas'!$A54),'Revetment Schedule w Formulas'!B54,"")</f>
        <v>R</v>
      </c>
      <c r="C44" s="260" t="str">
        <f>IF(ISNUMBER('Revetment Schedule w Formulas'!A54)=TRUE,'Revetment Schedule w Formulas'!$D54,'Revetment Schedule w Formulas'!$A54)</f>
        <v>GREENVILLE BEND</v>
      </c>
      <c r="D44" s="260">
        <f>IF(ISNUMBER('Revetment Schedule w Formulas'!$A54),IF('Revetment Schedule w Formulas'!K54&gt;0,'Revetment Schedule w Formulas'!K54,""),"")</f>
        <v>2596</v>
      </c>
      <c r="E44" s="260">
        <f>IF(ISNUMBER('Revetment Schedule w Formulas'!$A54),IF('Revetment Schedule w Formulas'!L54&gt;0,'Revetment Schedule w Formulas'!L54,""),"")</f>
        <v>18434</v>
      </c>
      <c r="F44" s="261">
        <f>'Revetment Schedule w Formulas'!M54</f>
        <v>44932</v>
      </c>
      <c r="G44" s="261">
        <f>'Revetment Schedule w Formulas'!N54</f>
        <v>44939</v>
      </c>
      <c r="H44" s="262">
        <f>IF(ISNUMBER('Revetment Schedule w Formulas'!$A54),'Revetment Schedule w Formulas'!O54,"")</f>
        <v>99.8</v>
      </c>
    </row>
    <row r="45" spans="1:8">
      <c r="A45" s="255" t="str">
        <f>IF(ISNUMBER('Revetment Schedule w Formulas'!$A55),'Revetment Schedule w Formulas'!A55,"")</f>
        <v/>
      </c>
      <c r="B45" s="256" t="str">
        <f>IF(ISNUMBER('Revetment Schedule w Formulas'!$A55),'Revetment Schedule w Formulas'!B55,"")</f>
        <v/>
      </c>
      <c r="C45" s="256" t="str">
        <f>IF(ISNUMBER('Revetment Schedule w Formulas'!A55)=TRUE,'Revetment Schedule w Formulas'!$D55,'Revetment Schedule w Formulas'!$A55)</f>
        <v>NO WORK FOR MSU - OFF DAYS</v>
      </c>
      <c r="D45" s="256" t="str">
        <f>IF(ISNUMBER('Revetment Schedule w Formulas'!$A55),IF('Revetment Schedule w Formulas'!K55&gt;0,'Revetment Schedule w Formulas'!K55,""),"")</f>
        <v/>
      </c>
      <c r="E45" s="256" t="str">
        <f>IF(ISNUMBER('Revetment Schedule w Formulas'!$A55),IF('Revetment Schedule w Formulas'!L55&gt;0,'Revetment Schedule w Formulas'!L55,""),"")</f>
        <v/>
      </c>
      <c r="F45" s="257">
        <f>'Revetment Schedule w Formulas'!M55</f>
        <v>44940</v>
      </c>
      <c r="G45" s="257">
        <f>'Revetment Schedule w Formulas'!N55</f>
        <v>44941</v>
      </c>
      <c r="H45" s="258" t="str">
        <f>IF(ISNUMBER('Revetment Schedule w Formulas'!$A55),'Revetment Schedule w Formulas'!O55,"")</f>
        <v/>
      </c>
    </row>
    <row r="46" spans="1:8">
      <c r="A46" s="259">
        <f>IF(ISNUMBER('Revetment Schedule w Formulas'!$A56),'Revetment Schedule w Formulas'!A56,"")</f>
        <v>99.8</v>
      </c>
      <c r="B46" s="260" t="str">
        <f>IF(ISNUMBER('Revetment Schedule w Formulas'!$A56),'Revetment Schedule w Formulas'!B56,"")</f>
        <v>R</v>
      </c>
      <c r="C46" s="260" t="str">
        <f>IF(ISNUMBER('Revetment Schedule w Formulas'!A56)=TRUE,'Revetment Schedule w Formulas'!$D56,'Revetment Schedule w Formulas'!$A56)</f>
        <v>GREENVILLE BEND</v>
      </c>
      <c r="D46" s="260" t="str">
        <f>IF(ISNUMBER('Revetment Schedule w Formulas'!$A56),IF('Revetment Schedule w Formulas'!K56&gt;0,'Revetment Schedule w Formulas'!K56,""),"")</f>
        <v/>
      </c>
      <c r="E46" s="260" t="str">
        <f>IF(ISNUMBER('Revetment Schedule w Formulas'!$A56),IF('Revetment Schedule w Formulas'!L56&gt;0,'Revetment Schedule w Formulas'!L56,""),"")</f>
        <v/>
      </c>
      <c r="F46" s="261">
        <f>'Revetment Schedule w Formulas'!M56</f>
        <v>44942</v>
      </c>
      <c r="G46" s="261">
        <f>'Revetment Schedule w Formulas'!N56</f>
        <v>44949</v>
      </c>
      <c r="H46" s="262">
        <f>IF(ISNUMBER('Revetment Schedule w Formulas'!$A56),'Revetment Schedule w Formulas'!O56,"")</f>
        <v>99.8</v>
      </c>
    </row>
    <row r="47" spans="1:8">
      <c r="A47" s="232" t="str">
        <f>IF(ISNUMBER('Revetment Schedule w Formulas'!$A57),'Revetment Schedule w Formulas'!A57,"")</f>
        <v/>
      </c>
      <c r="B47" s="233" t="str">
        <f>IF(ISNUMBER('Revetment Schedule w Formulas'!$A57),'Revetment Schedule w Formulas'!B57,"")</f>
        <v/>
      </c>
      <c r="C47" s="233" t="str">
        <f>IF(ISNUMBER('Revetment Schedule w Formulas'!A57)=TRUE,'Revetment Schedule w Formulas'!$D57,'Revetment Schedule w Formulas'!$A57)</f>
        <v>TOW TO WHITE CASTLE</v>
      </c>
      <c r="D47" s="233" t="str">
        <f>IF(ISNUMBER('Revetment Schedule w Formulas'!$A57),IF('Revetment Schedule w Formulas'!K57&gt;0,'Revetment Schedule w Formulas'!K57,""),"")</f>
        <v/>
      </c>
      <c r="E47" s="233" t="str">
        <f>IF(ISNUMBER('Revetment Schedule w Formulas'!$A57),IF('Revetment Schedule w Formulas'!L57&gt;0,'Revetment Schedule w Formulas'!L57,""),"")</f>
        <v/>
      </c>
      <c r="F47" s="234">
        <f>'Revetment Schedule w Formulas'!M57</f>
        <v>44950</v>
      </c>
      <c r="G47" s="234">
        <f>'Revetment Schedule w Formulas'!N57</f>
        <v>44950</v>
      </c>
      <c r="H47" s="235" t="str">
        <f>IF(ISNUMBER('Revetment Schedule w Formulas'!$A57),'Revetment Schedule w Formulas'!O57,"")</f>
        <v/>
      </c>
    </row>
    <row r="48" spans="1:8">
      <c r="A48" s="247">
        <f>IF(ISNUMBER('Revetment Schedule w Formulas'!$A58),'Revetment Schedule w Formulas'!A58,"")</f>
        <v>192.7</v>
      </c>
      <c r="B48" s="248" t="str">
        <f>IF(ISNUMBER('Revetment Schedule w Formulas'!$A58),'Revetment Schedule w Formulas'!B58,"")</f>
        <v>R</v>
      </c>
      <c r="C48" s="248" t="str">
        <f>IF(ISNUMBER('Revetment Schedule w Formulas'!A58)=TRUE,'Revetment Schedule w Formulas'!$D58,'Revetment Schedule w Formulas'!$A58)</f>
        <v>WHITE CASTLE 3</v>
      </c>
      <c r="D48" s="248">
        <f>IF(ISNUMBER('Revetment Schedule w Formulas'!$A58),IF('Revetment Schedule w Formulas'!K58&gt;0,'Revetment Schedule w Formulas'!K58,""),"")</f>
        <v>1610</v>
      </c>
      <c r="E48" s="248">
        <f>IF(ISNUMBER('Revetment Schedule w Formulas'!$A58),IF('Revetment Schedule w Formulas'!L58&gt;0,'Revetment Schedule w Formulas'!L58,""),"")</f>
        <v>11911</v>
      </c>
      <c r="F48" s="249">
        <f>'Revetment Schedule w Formulas'!M58</f>
        <v>44951</v>
      </c>
      <c r="G48" s="249">
        <f>'Revetment Schedule w Formulas'!N58</f>
        <v>44953</v>
      </c>
      <c r="H48" s="250">
        <f>IF(ISNUMBER('Revetment Schedule w Formulas'!$A58),'Revetment Schedule w Formulas'!O58,"")</f>
        <v>192.7</v>
      </c>
    </row>
    <row r="49" spans="1:8">
      <c r="A49" s="232" t="str">
        <f>IF(ISNUMBER('Revetment Schedule w Formulas'!$A59),'Revetment Schedule w Formulas'!A59,"")</f>
        <v/>
      </c>
      <c r="B49" s="233" t="str">
        <f>IF(ISNUMBER('Revetment Schedule w Formulas'!$A59),'Revetment Schedule w Formulas'!B59,"")</f>
        <v/>
      </c>
      <c r="C49" s="233" t="str">
        <f>IF(ISNUMBER('Revetment Schedule w Formulas'!A59)=TRUE,'Revetment Schedule w Formulas'!$D59,'Revetment Schedule w Formulas'!$A59)</f>
        <v>NO WORK FOR MSU - OFF DAYS</v>
      </c>
      <c r="D49" s="233" t="str">
        <f>IF(ISNUMBER('Revetment Schedule w Formulas'!$A59),IF('Revetment Schedule w Formulas'!K59&gt;0,'Revetment Schedule w Formulas'!K59,""),"")</f>
        <v/>
      </c>
      <c r="E49" s="233" t="str">
        <f>IF(ISNUMBER('Revetment Schedule w Formulas'!$A59),IF('Revetment Schedule w Formulas'!L59&gt;0,'Revetment Schedule w Formulas'!L59,""),"")</f>
        <v/>
      </c>
      <c r="F49" s="234">
        <f>'Revetment Schedule w Formulas'!M59</f>
        <v>44954</v>
      </c>
      <c r="G49" s="234">
        <f>'Revetment Schedule w Formulas'!N59</f>
        <v>44955</v>
      </c>
      <c r="H49" s="235" t="str">
        <f>IF(ISNUMBER('Revetment Schedule w Formulas'!$A59),'Revetment Schedule w Formulas'!O59,"")</f>
        <v/>
      </c>
    </row>
    <row r="50" spans="1:8">
      <c r="A50" s="247">
        <f>IF(ISNUMBER('Revetment Schedule w Formulas'!$A60),'Revetment Schedule w Formulas'!A60,"")</f>
        <v>192.7</v>
      </c>
      <c r="B50" s="248" t="str">
        <f>IF(ISNUMBER('Revetment Schedule w Formulas'!$A60),'Revetment Schedule w Formulas'!B60,"")</f>
        <v>R</v>
      </c>
      <c r="C50" s="248" t="str">
        <f>IF(ISNUMBER('Revetment Schedule w Formulas'!A60)=TRUE,'Revetment Schedule w Formulas'!$D60,'Revetment Schedule w Formulas'!$A60)</f>
        <v>WHITE CASTLE 3</v>
      </c>
      <c r="D50" s="248" t="str">
        <f>IF(ISNUMBER('Revetment Schedule w Formulas'!$A60),IF('Revetment Schedule w Formulas'!K60&gt;0,'Revetment Schedule w Formulas'!K60,""),"")</f>
        <v/>
      </c>
      <c r="E50" s="248" t="str">
        <f>IF(ISNUMBER('Revetment Schedule w Formulas'!$A60),IF('Revetment Schedule w Formulas'!L60&gt;0,'Revetment Schedule w Formulas'!L60,""),"")</f>
        <v/>
      </c>
      <c r="F50" s="249">
        <f>'Revetment Schedule w Formulas'!M60</f>
        <v>44956</v>
      </c>
      <c r="G50" s="249">
        <f>'Revetment Schedule w Formulas'!N60</f>
        <v>44964</v>
      </c>
      <c r="H50" s="250">
        <f>IF(ISNUMBER('Revetment Schedule w Formulas'!$A60),'Revetment Schedule w Formulas'!O60,"")</f>
        <v>192.7</v>
      </c>
    </row>
    <row r="51" spans="1:8">
      <c r="A51" s="247">
        <f>IF(ISNUMBER('Revetment Schedule w Formulas'!$A61),'Revetment Schedule w Formulas'!A61,"")</f>
        <v>193.4</v>
      </c>
      <c r="B51" s="248" t="str">
        <f>IF(ISNUMBER('Revetment Schedule w Formulas'!$A61),'Revetment Schedule w Formulas'!B61,"")</f>
        <v>R</v>
      </c>
      <c r="C51" s="248" t="str">
        <f>IF(ISNUMBER('Revetment Schedule w Formulas'!A61)=TRUE,'Revetment Schedule w Formulas'!$D61,'Revetment Schedule w Formulas'!$A61)</f>
        <v>WHITE CASTLE 2</v>
      </c>
      <c r="D51" s="248">
        <f>IF(ISNUMBER('Revetment Schedule w Formulas'!$A61),IF('Revetment Schedule w Formulas'!K61&gt;0,'Revetment Schedule w Formulas'!K61,""),"")</f>
        <v>1950</v>
      </c>
      <c r="E51" s="248">
        <f>IF(ISNUMBER('Revetment Schedule w Formulas'!$A61),IF('Revetment Schedule w Formulas'!L61&gt;0,'Revetment Schedule w Formulas'!L61,""),"")</f>
        <v>11696</v>
      </c>
      <c r="F51" s="249">
        <f>'Revetment Schedule w Formulas'!M61</f>
        <v>44965</v>
      </c>
      <c r="G51" s="249">
        <f>'Revetment Schedule w Formulas'!N61</f>
        <v>44967</v>
      </c>
      <c r="H51" s="250">
        <f>IF(ISNUMBER('Revetment Schedule w Formulas'!$A61),'Revetment Schedule w Formulas'!O61,"")</f>
        <v>193.4</v>
      </c>
    </row>
    <row r="52" spans="1:8">
      <c r="A52" s="232" t="str">
        <f>IF(ISNUMBER('Revetment Schedule w Formulas'!$A64),'Revetment Schedule w Formulas'!A64,"")</f>
        <v/>
      </c>
      <c r="B52" s="233" t="str">
        <f>IF(ISNUMBER('Revetment Schedule w Formulas'!$A64),'Revetment Schedule w Formulas'!B64,"")</f>
        <v/>
      </c>
      <c r="C52" s="233" t="s">
        <v>112</v>
      </c>
      <c r="D52" s="233" t="str">
        <f>IF(ISNUMBER('Revetment Schedule w Formulas'!$A64),IF('Revetment Schedule w Formulas'!K64&gt;0,'Revetment Schedule w Formulas'!K64,""),"")</f>
        <v/>
      </c>
      <c r="E52" s="233" t="str">
        <f>IF(ISNUMBER('Revetment Schedule w Formulas'!$A64),IF('Revetment Schedule w Formulas'!L64&gt;0,'Revetment Schedule w Formulas'!L64,""),"")</f>
        <v/>
      </c>
      <c r="F52" s="234">
        <f>'Revetment Schedule w Formulas'!M64</f>
        <v>44976</v>
      </c>
      <c r="G52" s="234">
        <f>'Revetment Schedule w Formulas'!N64</f>
        <v>44979</v>
      </c>
      <c r="H52" s="235" t="str">
        <f>IF(ISNUMBER('Revetment Schedule w Formulas'!$A64),'Revetment Schedule w Formulas'!O64,"")</f>
        <v/>
      </c>
    </row>
    <row r="53" spans="1:8">
      <c r="A53" s="228">
        <f>IF(ISNUMBER('Revetment Schedule w Formulas'!$A65),'Revetment Schedule w Formulas'!A65,"")</f>
        <v>551.5</v>
      </c>
      <c r="B53" s="229" t="str">
        <f>IF(ISNUMBER('Revetment Schedule w Formulas'!$A65),'Revetment Schedule w Formulas'!B65,"")</f>
        <v>R</v>
      </c>
      <c r="C53" s="229" t="str">
        <f>IF(ISNUMBER('Revetment Schedule w Formulas'!A65)=TRUE,'Revetment Schedule w Formulas'!$D65,'Revetment Schedule w Formulas'!$A65)</f>
        <v>ARK CITY - YLLW BND M1</v>
      </c>
      <c r="D53" s="229">
        <f>IF(ISNUMBER('Revetment Schedule w Formulas'!$A65),IF('Revetment Schedule w Formulas'!K65&gt;0,'Revetment Schedule w Formulas'!K65,""),"")</f>
        <v>2200</v>
      </c>
      <c r="E53" s="229">
        <f>IF(ISNUMBER('Revetment Schedule w Formulas'!$A65),IF('Revetment Schedule w Formulas'!L65&gt;0,'Revetment Schedule w Formulas'!L65,""),"")</f>
        <v>8500</v>
      </c>
      <c r="F53" s="230">
        <f>'Revetment Schedule w Formulas'!M65</f>
        <v>44980</v>
      </c>
      <c r="G53" s="230">
        <f>'Revetment Schedule w Formulas'!N65</f>
        <v>44985</v>
      </c>
      <c r="H53" s="231">
        <f>IF(ISNUMBER('Revetment Schedule w Formulas'!$A65),'Revetment Schedule w Formulas'!O65,"")</f>
        <v>551.5</v>
      </c>
    </row>
    <row r="54" spans="1:8">
      <c r="A54" s="228">
        <f>IF(ISNUMBER('Revetment Schedule w Formulas'!$A66),'Revetment Schedule w Formulas'!A66,"")</f>
        <v>542.5</v>
      </c>
      <c r="B54" s="229" t="str">
        <f>IF(ISNUMBER('Revetment Schedule w Formulas'!$A66),'Revetment Schedule w Formulas'!B66,"")</f>
        <v>R</v>
      </c>
      <c r="C54" s="229" t="str">
        <f>IF(ISNUMBER('Revetment Schedule w Formulas'!A66)=TRUE,'Revetment Schedule w Formulas'!$D66,'Revetment Schedule w Formulas'!$A66)</f>
        <v>MILLER BEND</v>
      </c>
      <c r="D54" s="229">
        <f>IF(ISNUMBER('Revetment Schedule w Formulas'!$A66),IF('Revetment Schedule w Formulas'!K66&gt;0,'Revetment Schedule w Formulas'!K66,""),"")</f>
        <v>2500</v>
      </c>
      <c r="E54" s="229">
        <f>IF(ISNUMBER('Revetment Schedule w Formulas'!$A66),IF('Revetment Schedule w Formulas'!L66&gt;0,'Revetment Schedule w Formulas'!L66,""),"")</f>
        <v>9700</v>
      </c>
      <c r="F54" s="230">
        <f>'Revetment Schedule w Formulas'!M66</f>
        <v>44986</v>
      </c>
      <c r="G54" s="230">
        <f>'Revetment Schedule w Formulas'!N66</f>
        <v>44992</v>
      </c>
      <c r="H54" s="231">
        <f>IF(ISNUMBER('Revetment Schedule w Formulas'!$A66),'Revetment Schedule w Formulas'!O66,"")</f>
        <v>542.5</v>
      </c>
    </row>
    <row r="55" spans="1:8">
      <c r="A55" s="228">
        <f>IF(ISNUMBER('Revetment Schedule w Formulas'!$A67),'Revetment Schedule w Formulas'!A67,"")</f>
        <v>503.5</v>
      </c>
      <c r="B55" s="229" t="str">
        <f>IF(ISNUMBER('Revetment Schedule w Formulas'!$A67),'Revetment Schedule w Formulas'!B67,"")</f>
        <v>R</v>
      </c>
      <c r="C55" s="229" t="str">
        <f>IF(ISNUMBER('Revetment Schedule w Formulas'!A67)=TRUE,'Revetment Schedule w Formulas'!$D67,'Revetment Schedule w Formulas'!$A67)</f>
        <v>SARAH ISL-SECOND PASS</v>
      </c>
      <c r="D55" s="229" t="str">
        <f>IF(ISNUMBER('Revetment Schedule w Formulas'!$A67),IF('Revetment Schedule w Formulas'!K67&gt;0,'Revetment Schedule w Formulas'!K67,""),"")</f>
        <v/>
      </c>
      <c r="E55" s="229">
        <f>IF(ISNUMBER('Revetment Schedule w Formulas'!$A67),IF('Revetment Schedule w Formulas'!L67&gt;0,'Revetment Schedule w Formulas'!L67,""),"")</f>
        <v>7386</v>
      </c>
      <c r="F55" s="230">
        <f>'Revetment Schedule w Formulas'!M67</f>
        <v>44993</v>
      </c>
      <c r="G55" s="230">
        <f>'Revetment Schedule w Formulas'!N67</f>
        <v>44998</v>
      </c>
      <c r="H55" s="231">
        <f>IF(ISNUMBER('Revetment Schedule w Formulas'!$A67),'Revetment Schedule w Formulas'!O67,"")</f>
        <v>503.5</v>
      </c>
    </row>
    <row r="56" spans="1:8">
      <c r="A56" s="232" t="str">
        <f>IF(ISNUMBER('Revetment Schedule w Formulas'!$A68),'Revetment Schedule w Formulas'!A68,"")</f>
        <v/>
      </c>
      <c r="B56" s="233" t="str">
        <f>IF(ISNUMBER('Revetment Schedule w Formulas'!$A68),'Revetment Schedule w Formulas'!B68,"")</f>
        <v/>
      </c>
      <c r="C56" s="233" t="str">
        <f>IF(ISNUMBER('Revetment Schedule w Formulas'!A68)=TRUE,'Revetment Schedule w Formulas'!$D68,'Revetment Schedule w Formulas'!$A68)</f>
        <v>TOW</v>
      </c>
      <c r="D56" s="233" t="str">
        <f>IF(ISNUMBER('Revetment Schedule w Formulas'!$A68),IF('Revetment Schedule w Formulas'!K68&gt;0,'Revetment Schedule w Formulas'!K68,""),"")</f>
        <v/>
      </c>
      <c r="E56" s="233" t="str">
        <f>IF(ISNUMBER('Revetment Schedule w Formulas'!$A68),IF('Revetment Schedule w Formulas'!L68&gt;0,'Revetment Schedule w Formulas'!L68,""),"")</f>
        <v/>
      </c>
      <c r="F56" s="234">
        <f>'Revetment Schedule w Formulas'!M68</f>
        <v>44999</v>
      </c>
      <c r="G56" s="234">
        <f>'Revetment Schedule w Formulas'!N68</f>
        <v>44999</v>
      </c>
      <c r="H56" s="235" t="str">
        <f>IF(ISNUMBER('Revetment Schedule w Formulas'!$A68),'Revetment Schedule w Formulas'!O68,"")</f>
        <v/>
      </c>
    </row>
    <row r="57" spans="1:8">
      <c r="A57" s="228">
        <f>IF(ISNUMBER('Revetment Schedule w Formulas'!$A69),'Revetment Schedule w Formulas'!A69,"")</f>
        <v>437</v>
      </c>
      <c r="B57" s="229">
        <f>IF(ISNUMBER('Revetment Schedule w Formulas'!$A69),'Revetment Schedule w Formulas'!B69,"")</f>
        <v>0</v>
      </c>
      <c r="C57" s="229" t="str">
        <f>IF(ISNUMBER('Revetment Schedule w Formulas'!A69)=TRUE,'Revetment Schedule w Formulas'!$D69,'Revetment Schedule w Formulas'!$A69)</f>
        <v>VICKSBURG HARBOR</v>
      </c>
      <c r="D57" s="229" t="str">
        <f>IF(ISNUMBER('Revetment Schedule w Formulas'!$A69),IF('Revetment Schedule w Formulas'!K69&gt;0,'Revetment Schedule w Formulas'!K69,""),"")</f>
        <v/>
      </c>
      <c r="E57" s="229" t="str">
        <f>IF(ISNUMBER('Revetment Schedule w Formulas'!$A69),IF('Revetment Schedule w Formulas'!L69&gt;0,'Revetment Schedule w Formulas'!L69,""),"")</f>
        <v/>
      </c>
      <c r="F57" s="230">
        <f>'Revetment Schedule w Formulas'!M69</f>
        <v>45000</v>
      </c>
      <c r="G57" s="230">
        <f>'Revetment Schedule w Formulas'!N69</f>
        <v>45000</v>
      </c>
      <c r="H57" s="231">
        <f>IF(ISNUMBER('Revetment Schedule w Formulas'!$A69),'Revetment Schedule w Formulas'!O69,"")</f>
        <v>437</v>
      </c>
    </row>
    <row r="58" spans="1:8">
      <c r="A58" s="236"/>
      <c r="B58" s="237"/>
      <c r="C58" s="237"/>
      <c r="D58" s="237"/>
      <c r="E58" s="237"/>
      <c r="F58" s="237"/>
      <c r="G58" s="237"/>
      <c r="H58" s="236"/>
    </row>
    <row r="59" spans="1:8">
      <c r="A59" s="236"/>
      <c r="B59" s="238">
        <f>SUM(E3:E44)</f>
        <v>154870</v>
      </c>
      <c r="C59" s="239" t="s">
        <v>123</v>
      </c>
      <c r="D59" s="240">
        <v>663</v>
      </c>
      <c r="E59" s="241" t="s">
        <v>113</v>
      </c>
      <c r="F59" s="242">
        <v>265</v>
      </c>
      <c r="G59" s="243" t="s">
        <v>114</v>
      </c>
      <c r="H59" s="236"/>
    </row>
    <row r="60" spans="1:8">
      <c r="A60" s="236"/>
      <c r="B60" s="238">
        <f>SUM(E3:E57)-B59</f>
        <v>49193</v>
      </c>
      <c r="C60" s="239" t="s">
        <v>115</v>
      </c>
      <c r="D60" s="244">
        <v>537</v>
      </c>
      <c r="E60" s="245" t="s">
        <v>116</v>
      </c>
      <c r="F60" s="242">
        <v>230</v>
      </c>
      <c r="G60" s="243" t="s">
        <v>117</v>
      </c>
      <c r="H60" s="236"/>
    </row>
    <row r="61" spans="1:8">
      <c r="A61" s="236"/>
      <c r="B61" s="246">
        <f>B59/(B59+B60)</f>
        <v>0.75893229051812428</v>
      </c>
      <c r="C61" s="239" t="s">
        <v>118</v>
      </c>
      <c r="D61" s="244">
        <v>437</v>
      </c>
      <c r="E61" s="245" t="s">
        <v>119</v>
      </c>
      <c r="F61" s="242">
        <v>95</v>
      </c>
      <c r="G61" s="243" t="s">
        <v>120</v>
      </c>
      <c r="H61" s="236"/>
    </row>
    <row r="62" spans="1:8">
      <c r="A62" s="236"/>
      <c r="B62" s="237"/>
      <c r="C62" s="237"/>
      <c r="D62" s="244">
        <v>364</v>
      </c>
      <c r="E62" s="245" t="s">
        <v>121</v>
      </c>
      <c r="F62" s="242">
        <v>10</v>
      </c>
      <c r="G62" s="243" t="s">
        <v>122</v>
      </c>
      <c r="H62" s="236"/>
    </row>
  </sheetData>
  <mergeCells count="1">
    <mergeCell ref="A1:H1"/>
  </mergeCells>
  <pageMargins left="0.7" right="0.7" top="0.5" bottom="0.5" header="0.3" footer="0.3"/>
  <pageSetup scale="8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Revetment Schedule w Formulas</vt:lpstr>
      <vt:lpstr>Sheet1</vt:lpstr>
      <vt:lpstr>'Revetment Schedule w Formulas'!Print_Area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UsaceAdmin</dc:creator>
  <cp:lastModifiedBy>Sean M. Duffy, Sr.</cp:lastModifiedBy>
  <cp:lastPrinted>2023-01-04T02:38:47Z</cp:lastPrinted>
  <dcterms:created xsi:type="dcterms:W3CDTF">2022-12-15T17:19:17Z</dcterms:created>
  <dcterms:modified xsi:type="dcterms:W3CDTF">2023-02-03T13:43:21Z</dcterms:modified>
</cp:coreProperties>
</file>